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akovaeg\Desktop\Документы\Письма\Депстроительства 6753, протокол от 06.04.2023\Информация о задолженость на сайт\"/>
    </mc:Choice>
  </mc:AlternateContent>
  <bookViews>
    <workbookView xWindow="240" yWindow="15" windowWidth="16095" windowHeight="9660" activeTab="6"/>
  </bookViews>
  <sheets>
    <sheet name="01.03.2023" sheetId="1" r:id="rId1"/>
    <sheet name="01.04.2023" sheetId="2" r:id="rId2"/>
    <sheet name="01.05.2023" sheetId="3" r:id="rId3"/>
    <sheet name="01.06.2023" sheetId="4" r:id="rId4"/>
    <sheet name="01.07.2023" sheetId="5" r:id="rId5"/>
    <sheet name="01.08.2023" sheetId="6" r:id="rId6"/>
    <sheet name="01.09.2023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'01.03.2023'!$5:$7</definedName>
    <definedName name="_xlnm.Print_Area" localSheetId="0">'01.03.2023'!#REF!</definedName>
  </definedNames>
  <calcPr calcId="152511"/>
</workbook>
</file>

<file path=xl/calcChain.xml><?xml version="1.0" encoding="utf-8"?>
<calcChain xmlns="http://schemas.openxmlformats.org/spreadsheetml/2006/main">
  <c r="K43" i="7" l="1"/>
  <c r="R42" i="7"/>
  <c r="Q42" i="7"/>
  <c r="P42" i="7"/>
  <c r="O42" i="7"/>
  <c r="N42" i="7"/>
  <c r="M42" i="7"/>
  <c r="L42" i="7"/>
  <c r="K42" i="7"/>
  <c r="J42" i="7"/>
  <c r="I42" i="7"/>
  <c r="H42" i="7"/>
  <c r="G42" i="7"/>
  <c r="E42" i="7" s="1"/>
  <c r="F42" i="7"/>
  <c r="D42" i="7" s="1"/>
  <c r="R41" i="7"/>
  <c r="Q41" i="7"/>
  <c r="Q38" i="7" s="1"/>
  <c r="Q37" i="7" s="1"/>
  <c r="Q43" i="7" s="1"/>
  <c r="P41" i="7"/>
  <c r="O41" i="7"/>
  <c r="N41" i="7"/>
  <c r="M41" i="7"/>
  <c r="L41" i="7"/>
  <c r="K41" i="7"/>
  <c r="J41" i="7"/>
  <c r="I41" i="7"/>
  <c r="H41" i="7"/>
  <c r="G41" i="7"/>
  <c r="E41" i="7" s="1"/>
  <c r="F41" i="7"/>
  <c r="D41" i="7" s="1"/>
  <c r="R40" i="7"/>
  <c r="Q40" i="7"/>
  <c r="P40" i="7"/>
  <c r="P38" i="7" s="1"/>
  <c r="P37" i="7" s="1"/>
  <c r="P43" i="7" s="1"/>
  <c r="O40" i="7"/>
  <c r="N40" i="7"/>
  <c r="M40" i="7"/>
  <c r="L40" i="7"/>
  <c r="K40" i="7"/>
  <c r="J40" i="7"/>
  <c r="I40" i="7"/>
  <c r="H40" i="7"/>
  <c r="H38" i="7" s="1"/>
  <c r="H37" i="7" s="1"/>
  <c r="H43" i="7" s="1"/>
  <c r="G40" i="7"/>
  <c r="E40" i="7" s="1"/>
  <c r="F40" i="7"/>
  <c r="D40" i="7" s="1"/>
  <c r="R39" i="7"/>
  <c r="Q39" i="7"/>
  <c r="P39" i="7"/>
  <c r="O39" i="7"/>
  <c r="O38" i="7" s="1"/>
  <c r="O37" i="7" s="1"/>
  <c r="O43" i="7" s="1"/>
  <c r="N39" i="7"/>
  <c r="M39" i="7"/>
  <c r="L39" i="7"/>
  <c r="K39" i="7"/>
  <c r="J39" i="7"/>
  <c r="J38" i="7" s="1"/>
  <c r="J37" i="7" s="1"/>
  <c r="J43" i="7" s="1"/>
  <c r="I39" i="7"/>
  <c r="I38" i="7" s="1"/>
  <c r="I37" i="7" s="1"/>
  <c r="I43" i="7" s="1"/>
  <c r="H39" i="7"/>
  <c r="G39" i="7"/>
  <c r="E39" i="7" s="1"/>
  <c r="F39" i="7"/>
  <c r="D39" i="7" s="1"/>
  <c r="R38" i="7"/>
  <c r="N38" i="7"/>
  <c r="N37" i="7" s="1"/>
  <c r="N43" i="7" s="1"/>
  <c r="M38" i="7"/>
  <c r="L38" i="7"/>
  <c r="K38" i="7"/>
  <c r="F38" i="7"/>
  <c r="F37" i="7" s="1"/>
  <c r="R37" i="7"/>
  <c r="R43" i="7" s="1"/>
  <c r="M37" i="7"/>
  <c r="M43" i="7" s="1"/>
  <c r="L37" i="7"/>
  <c r="L43" i="7" s="1"/>
  <c r="K37" i="7"/>
  <c r="F36" i="7"/>
  <c r="D36" i="7" s="1"/>
  <c r="E36" i="7"/>
  <c r="O29" i="7"/>
  <c r="G29" i="7"/>
  <c r="R28" i="7"/>
  <c r="Q28" i="7"/>
  <c r="P28" i="7"/>
  <c r="O28" i="7"/>
  <c r="N28" i="7"/>
  <c r="M28" i="7"/>
  <c r="L28" i="7"/>
  <c r="K28" i="7"/>
  <c r="J28" i="7"/>
  <c r="I28" i="7"/>
  <c r="H28" i="7"/>
  <c r="G28" i="7"/>
  <c r="E28" i="7" s="1"/>
  <c r="F28" i="7"/>
  <c r="D28" i="7" s="1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D27" i="7" s="1"/>
  <c r="E27" i="7"/>
  <c r="R26" i="7"/>
  <c r="Q26" i="7"/>
  <c r="P26" i="7"/>
  <c r="O26" i="7"/>
  <c r="N26" i="7"/>
  <c r="M26" i="7"/>
  <c r="L26" i="7"/>
  <c r="L24" i="7" s="1"/>
  <c r="L23" i="7" s="1"/>
  <c r="L29" i="7" s="1"/>
  <c r="K26" i="7"/>
  <c r="J26" i="7"/>
  <c r="I26" i="7"/>
  <c r="H26" i="7"/>
  <c r="G26" i="7"/>
  <c r="F26" i="7"/>
  <c r="E26" i="7"/>
  <c r="D26" i="7"/>
  <c r="R25" i="7"/>
  <c r="Q25" i="7"/>
  <c r="Q24" i="7" s="1"/>
  <c r="Q23" i="7" s="1"/>
  <c r="Q29" i="7" s="1"/>
  <c r="P25" i="7"/>
  <c r="O25" i="7"/>
  <c r="N25" i="7"/>
  <c r="M25" i="7"/>
  <c r="M24" i="7" s="1"/>
  <c r="M23" i="7" s="1"/>
  <c r="M29" i="7" s="1"/>
  <c r="L25" i="7"/>
  <c r="K25" i="7"/>
  <c r="K24" i="7" s="1"/>
  <c r="K23" i="7" s="1"/>
  <c r="K29" i="7" s="1"/>
  <c r="J25" i="7"/>
  <c r="I25" i="7"/>
  <c r="I24" i="7" s="1"/>
  <c r="I23" i="7" s="1"/>
  <c r="I29" i="7" s="1"/>
  <c r="H25" i="7"/>
  <c r="E25" i="7" s="1"/>
  <c r="G25" i="7"/>
  <c r="F25" i="7"/>
  <c r="F24" i="7" s="1"/>
  <c r="F23" i="7" s="1"/>
  <c r="R24" i="7"/>
  <c r="R23" i="7" s="1"/>
  <c r="R29" i="7" s="1"/>
  <c r="P24" i="7"/>
  <c r="P23" i="7" s="1"/>
  <c r="P29" i="7" s="1"/>
  <c r="O24" i="7"/>
  <c r="N24" i="7"/>
  <c r="J24" i="7"/>
  <c r="J23" i="7" s="1"/>
  <c r="J29" i="7" s="1"/>
  <c r="H24" i="7"/>
  <c r="H23" i="7" s="1"/>
  <c r="H29" i="7" s="1"/>
  <c r="G24" i="7"/>
  <c r="O23" i="7"/>
  <c r="N23" i="7"/>
  <c r="N29" i="7" s="1"/>
  <c r="G23" i="7"/>
  <c r="F22" i="7"/>
  <c r="F29" i="7" s="1"/>
  <c r="E22" i="7"/>
  <c r="D22" i="7"/>
  <c r="K15" i="7"/>
  <c r="R14" i="7"/>
  <c r="Q14" i="7"/>
  <c r="P14" i="7"/>
  <c r="O14" i="7"/>
  <c r="N14" i="7"/>
  <c r="M14" i="7"/>
  <c r="L14" i="7"/>
  <c r="K14" i="7"/>
  <c r="J14" i="7"/>
  <c r="I14" i="7"/>
  <c r="H14" i="7"/>
  <c r="G14" i="7"/>
  <c r="E14" i="7" s="1"/>
  <c r="F14" i="7"/>
  <c r="D14" i="7" s="1"/>
  <c r="R13" i="7"/>
  <c r="Q13" i="7"/>
  <c r="Q10" i="7" s="1"/>
  <c r="Q9" i="7" s="1"/>
  <c r="Q15" i="7" s="1"/>
  <c r="P13" i="7"/>
  <c r="O13" i="7"/>
  <c r="N13" i="7"/>
  <c r="M13" i="7"/>
  <c r="L13" i="7"/>
  <c r="K13" i="7"/>
  <c r="J13" i="7"/>
  <c r="I13" i="7"/>
  <c r="H13" i="7"/>
  <c r="G13" i="7"/>
  <c r="E13" i="7" s="1"/>
  <c r="F13" i="7"/>
  <c r="D13" i="7" s="1"/>
  <c r="R12" i="7"/>
  <c r="Q12" i="7"/>
  <c r="P12" i="7"/>
  <c r="P10" i="7" s="1"/>
  <c r="P9" i="7" s="1"/>
  <c r="P15" i="7" s="1"/>
  <c r="O12" i="7"/>
  <c r="N12" i="7"/>
  <c r="M12" i="7"/>
  <c r="L12" i="7"/>
  <c r="K12" i="7"/>
  <c r="J12" i="7"/>
  <c r="I12" i="7"/>
  <c r="H12" i="7"/>
  <c r="E12" i="7" s="1"/>
  <c r="G12" i="7"/>
  <c r="F12" i="7"/>
  <c r="D12" i="7" s="1"/>
  <c r="R11" i="7"/>
  <c r="Q11" i="7"/>
  <c r="P11" i="7"/>
  <c r="O11" i="7"/>
  <c r="O10" i="7" s="1"/>
  <c r="O9" i="7" s="1"/>
  <c r="O15" i="7" s="1"/>
  <c r="N11" i="7"/>
  <c r="M11" i="7"/>
  <c r="M10" i="7" s="1"/>
  <c r="M9" i="7" s="1"/>
  <c r="M15" i="7" s="1"/>
  <c r="L11" i="7"/>
  <c r="K11" i="7"/>
  <c r="J11" i="7"/>
  <c r="J10" i="7" s="1"/>
  <c r="J9" i="7" s="1"/>
  <c r="J15" i="7" s="1"/>
  <c r="I11" i="7"/>
  <c r="I10" i="7" s="1"/>
  <c r="I9" i="7" s="1"/>
  <c r="I15" i="7" s="1"/>
  <c r="H11" i="7"/>
  <c r="H10" i="7" s="1"/>
  <c r="H9" i="7" s="1"/>
  <c r="H15" i="7" s="1"/>
  <c r="G11" i="7"/>
  <c r="E11" i="7" s="1"/>
  <c r="F11" i="7"/>
  <c r="D11" i="7" s="1"/>
  <c r="R10" i="7"/>
  <c r="N10" i="7"/>
  <c r="N9" i="7" s="1"/>
  <c r="N15" i="7" s="1"/>
  <c r="L10" i="7"/>
  <c r="L9" i="7" s="1"/>
  <c r="L15" i="7" s="1"/>
  <c r="K10" i="7"/>
  <c r="F10" i="7"/>
  <c r="F9" i="7" s="1"/>
  <c r="R9" i="7"/>
  <c r="R15" i="7" s="1"/>
  <c r="K9" i="7"/>
  <c r="F8" i="7"/>
  <c r="D8" i="7" s="1"/>
  <c r="E8" i="7"/>
  <c r="D38" i="7" l="1"/>
  <c r="D37" i="7" s="1"/>
  <c r="D10" i="7"/>
  <c r="D9" i="7" s="1"/>
  <c r="D15" i="7" s="1"/>
  <c r="E23" i="7"/>
  <c r="E29" i="7" s="1"/>
  <c r="D43" i="7"/>
  <c r="E24" i="7"/>
  <c r="D25" i="7"/>
  <c r="D24" i="7" s="1"/>
  <c r="D23" i="7" s="1"/>
  <c r="D29" i="7" s="1"/>
  <c r="G38" i="7"/>
  <c r="G10" i="7"/>
  <c r="F15" i="7"/>
  <c r="F43" i="7"/>
  <c r="E38" i="7" l="1"/>
  <c r="G37" i="7"/>
  <c r="E10" i="7"/>
  <c r="E9" i="7" s="1"/>
  <c r="E15" i="7" s="1"/>
  <c r="G9" i="7"/>
  <c r="G15" i="7" s="1"/>
  <c r="G43" i="7" l="1"/>
  <c r="E37" i="7"/>
  <c r="E43" i="7" s="1"/>
  <c r="R42" i="6" l="1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R41" i="6"/>
  <c r="Q41" i="6"/>
  <c r="P41" i="6"/>
  <c r="O41" i="6"/>
  <c r="N41" i="6"/>
  <c r="M41" i="6"/>
  <c r="L41" i="6"/>
  <c r="L38" i="6" s="1"/>
  <c r="L37" i="6" s="1"/>
  <c r="L43" i="6" s="1"/>
  <c r="K41" i="6"/>
  <c r="J41" i="6"/>
  <c r="I41" i="6"/>
  <c r="D41" i="6" s="1"/>
  <c r="H41" i="6"/>
  <c r="E41" i="6" s="1"/>
  <c r="G41" i="6"/>
  <c r="F41" i="6"/>
  <c r="R40" i="6"/>
  <c r="Q40" i="6"/>
  <c r="P40" i="6"/>
  <c r="P38" i="6" s="1"/>
  <c r="P37" i="6" s="1"/>
  <c r="P43" i="6" s="1"/>
  <c r="O40" i="6"/>
  <c r="N40" i="6"/>
  <c r="M40" i="6"/>
  <c r="L40" i="6"/>
  <c r="K40" i="6"/>
  <c r="K38" i="6" s="1"/>
  <c r="K37" i="6" s="1"/>
  <c r="K43" i="6" s="1"/>
  <c r="J40" i="6"/>
  <c r="I40" i="6"/>
  <c r="H40" i="6"/>
  <c r="H38" i="6" s="1"/>
  <c r="H37" i="6" s="1"/>
  <c r="H43" i="6" s="1"/>
  <c r="G40" i="6"/>
  <c r="E40" i="6" s="1"/>
  <c r="F40" i="6"/>
  <c r="D40" i="6" s="1"/>
  <c r="R39" i="6"/>
  <c r="R38" i="6" s="1"/>
  <c r="R37" i="6" s="1"/>
  <c r="R43" i="6" s="1"/>
  <c r="Q39" i="6"/>
  <c r="Q38" i="6" s="1"/>
  <c r="Q37" i="6" s="1"/>
  <c r="Q43" i="6" s="1"/>
  <c r="P39" i="6"/>
  <c r="O39" i="6"/>
  <c r="O38" i="6" s="1"/>
  <c r="O37" i="6" s="1"/>
  <c r="O43" i="6" s="1"/>
  <c r="N39" i="6"/>
  <c r="M39" i="6"/>
  <c r="L39" i="6"/>
  <c r="K39" i="6"/>
  <c r="J39" i="6"/>
  <c r="J38" i="6" s="1"/>
  <c r="J37" i="6" s="1"/>
  <c r="J43" i="6" s="1"/>
  <c r="I39" i="6"/>
  <c r="I38" i="6" s="1"/>
  <c r="I37" i="6" s="1"/>
  <c r="I43" i="6" s="1"/>
  <c r="H39" i="6"/>
  <c r="G39" i="6"/>
  <c r="E39" i="6" s="1"/>
  <c r="F39" i="6"/>
  <c r="D39" i="6" s="1"/>
  <c r="D38" i="6" s="1"/>
  <c r="D37" i="6" s="1"/>
  <c r="N38" i="6"/>
  <c r="N37" i="6" s="1"/>
  <c r="N43" i="6" s="1"/>
  <c r="M38" i="6"/>
  <c r="F38" i="6"/>
  <c r="F37" i="6" s="1"/>
  <c r="F43" i="6" s="1"/>
  <c r="M37" i="6"/>
  <c r="M43" i="6" s="1"/>
  <c r="F36" i="6"/>
  <c r="D36" i="6" s="1"/>
  <c r="E36" i="6"/>
  <c r="R28" i="6"/>
  <c r="Q28" i="6"/>
  <c r="P28" i="6"/>
  <c r="O28" i="6"/>
  <c r="N28" i="6"/>
  <c r="M28" i="6"/>
  <c r="L28" i="6"/>
  <c r="K28" i="6"/>
  <c r="J28" i="6"/>
  <c r="I28" i="6"/>
  <c r="H28" i="6"/>
  <c r="G28" i="6"/>
  <c r="E28" i="6" s="1"/>
  <c r="F28" i="6"/>
  <c r="D28" i="6" s="1"/>
  <c r="R27" i="6"/>
  <c r="Q27" i="6"/>
  <c r="P27" i="6"/>
  <c r="P24" i="6" s="1"/>
  <c r="P23" i="6" s="1"/>
  <c r="P29" i="6" s="1"/>
  <c r="O27" i="6"/>
  <c r="N27" i="6"/>
  <c r="M27" i="6"/>
  <c r="L27" i="6"/>
  <c r="K27" i="6"/>
  <c r="J27" i="6"/>
  <c r="I27" i="6"/>
  <c r="H27" i="6"/>
  <c r="G27" i="6"/>
  <c r="F27" i="6"/>
  <c r="D27" i="6" s="1"/>
  <c r="E27" i="6"/>
  <c r="R26" i="6"/>
  <c r="Q26" i="6"/>
  <c r="P26" i="6"/>
  <c r="O26" i="6"/>
  <c r="O24" i="6" s="1"/>
  <c r="O23" i="6" s="1"/>
  <c r="O29" i="6" s="1"/>
  <c r="N26" i="6"/>
  <c r="M26" i="6"/>
  <c r="L26" i="6"/>
  <c r="L24" i="6" s="1"/>
  <c r="L23" i="6" s="1"/>
  <c r="L29" i="6" s="1"/>
  <c r="K26" i="6"/>
  <c r="J26" i="6"/>
  <c r="I26" i="6"/>
  <c r="H26" i="6"/>
  <c r="G26" i="6"/>
  <c r="G24" i="6" s="1"/>
  <c r="F26" i="6"/>
  <c r="D26" i="6"/>
  <c r="R25" i="6"/>
  <c r="Q25" i="6"/>
  <c r="P25" i="6"/>
  <c r="O25" i="6"/>
  <c r="N25" i="6"/>
  <c r="N24" i="6" s="1"/>
  <c r="N23" i="6" s="1"/>
  <c r="N29" i="6" s="1"/>
  <c r="M25" i="6"/>
  <c r="M24" i="6" s="1"/>
  <c r="M23" i="6" s="1"/>
  <c r="M29" i="6" s="1"/>
  <c r="L25" i="6"/>
  <c r="K25" i="6"/>
  <c r="K24" i="6" s="1"/>
  <c r="K23" i="6" s="1"/>
  <c r="K29" i="6" s="1"/>
  <c r="J25" i="6"/>
  <c r="I25" i="6"/>
  <c r="H25" i="6"/>
  <c r="H24" i="6" s="1"/>
  <c r="H23" i="6" s="1"/>
  <c r="H29" i="6" s="1"/>
  <c r="G25" i="6"/>
  <c r="F25" i="6"/>
  <c r="F24" i="6" s="1"/>
  <c r="F23" i="6" s="1"/>
  <c r="E25" i="6"/>
  <c r="R24" i="6"/>
  <c r="R23" i="6" s="1"/>
  <c r="R29" i="6" s="1"/>
  <c r="Q24" i="6"/>
  <c r="J24" i="6"/>
  <c r="J23" i="6" s="1"/>
  <c r="J29" i="6" s="1"/>
  <c r="I24" i="6"/>
  <c r="Q23" i="6"/>
  <c r="Q29" i="6" s="1"/>
  <c r="I23" i="6"/>
  <c r="I29" i="6" s="1"/>
  <c r="F22" i="6"/>
  <c r="F29" i="6" s="1"/>
  <c r="E22" i="6"/>
  <c r="D22" i="6"/>
  <c r="R14" i="6"/>
  <c r="Q14" i="6"/>
  <c r="P14" i="6"/>
  <c r="O14" i="6"/>
  <c r="N14" i="6"/>
  <c r="M14" i="6"/>
  <c r="L14" i="6"/>
  <c r="K14" i="6"/>
  <c r="J14" i="6"/>
  <c r="D14" i="6" s="1"/>
  <c r="I14" i="6"/>
  <c r="H14" i="6"/>
  <c r="G14" i="6"/>
  <c r="F14" i="6"/>
  <c r="E14" i="6"/>
  <c r="R13" i="6"/>
  <c r="Q13" i="6"/>
  <c r="P13" i="6"/>
  <c r="O13" i="6"/>
  <c r="N13" i="6"/>
  <c r="M13" i="6"/>
  <c r="L13" i="6"/>
  <c r="L10" i="6" s="1"/>
  <c r="L9" i="6" s="1"/>
  <c r="L15" i="6" s="1"/>
  <c r="K13" i="6"/>
  <c r="J13" i="6"/>
  <c r="I13" i="6"/>
  <c r="D13" i="6" s="1"/>
  <c r="H13" i="6"/>
  <c r="G13" i="6"/>
  <c r="E13" i="6" s="1"/>
  <c r="F13" i="6"/>
  <c r="R12" i="6"/>
  <c r="Q12" i="6"/>
  <c r="P12" i="6"/>
  <c r="P10" i="6" s="1"/>
  <c r="P9" i="6" s="1"/>
  <c r="P15" i="6" s="1"/>
  <c r="O12" i="6"/>
  <c r="N12" i="6"/>
  <c r="M12" i="6"/>
  <c r="L12" i="6"/>
  <c r="K12" i="6"/>
  <c r="K10" i="6" s="1"/>
  <c r="K9" i="6" s="1"/>
  <c r="K15" i="6" s="1"/>
  <c r="J12" i="6"/>
  <c r="I12" i="6"/>
  <c r="H12" i="6"/>
  <c r="H10" i="6" s="1"/>
  <c r="H9" i="6" s="1"/>
  <c r="H15" i="6" s="1"/>
  <c r="G12" i="6"/>
  <c r="E12" i="6" s="1"/>
  <c r="F12" i="6"/>
  <c r="D12" i="6" s="1"/>
  <c r="R11" i="6"/>
  <c r="R10" i="6" s="1"/>
  <c r="R9" i="6" s="1"/>
  <c r="R15" i="6" s="1"/>
  <c r="Q11" i="6"/>
  <c r="Q10" i="6" s="1"/>
  <c r="Q9" i="6" s="1"/>
  <c r="Q15" i="6" s="1"/>
  <c r="P11" i="6"/>
  <c r="O11" i="6"/>
  <c r="O10" i="6" s="1"/>
  <c r="O9" i="6" s="1"/>
  <c r="O15" i="6" s="1"/>
  <c r="N11" i="6"/>
  <c r="M11" i="6"/>
  <c r="L11" i="6"/>
  <c r="K11" i="6"/>
  <c r="J11" i="6"/>
  <c r="J10" i="6" s="1"/>
  <c r="J9" i="6" s="1"/>
  <c r="J15" i="6" s="1"/>
  <c r="I11" i="6"/>
  <c r="I10" i="6" s="1"/>
  <c r="I9" i="6" s="1"/>
  <c r="I15" i="6" s="1"/>
  <c r="H11" i="6"/>
  <c r="G11" i="6"/>
  <c r="E11" i="6" s="1"/>
  <c r="F11" i="6"/>
  <c r="D11" i="6" s="1"/>
  <c r="D10" i="6" s="1"/>
  <c r="D9" i="6" s="1"/>
  <c r="N10" i="6"/>
  <c r="N9" i="6" s="1"/>
  <c r="N15" i="6" s="1"/>
  <c r="M10" i="6"/>
  <c r="F10" i="6"/>
  <c r="F9" i="6" s="1"/>
  <c r="M9" i="6"/>
  <c r="M15" i="6" s="1"/>
  <c r="F8" i="6"/>
  <c r="D8" i="6" s="1"/>
  <c r="D15" i="6" s="1"/>
  <c r="E8" i="6"/>
  <c r="G23" i="6" l="1"/>
  <c r="E24" i="6"/>
  <c r="D43" i="6"/>
  <c r="G10" i="6"/>
  <c r="D25" i="6"/>
  <c r="D24" i="6" s="1"/>
  <c r="D23" i="6" s="1"/>
  <c r="D29" i="6" s="1"/>
  <c r="E26" i="6"/>
  <c r="G38" i="6"/>
  <c r="F15" i="6"/>
  <c r="E10" i="6" l="1"/>
  <c r="E9" i="6" s="1"/>
  <c r="E15" i="6" s="1"/>
  <c r="G9" i="6"/>
  <c r="G15" i="6" s="1"/>
  <c r="E23" i="6"/>
  <c r="E29" i="6" s="1"/>
  <c r="G29" i="6"/>
  <c r="E38" i="6"/>
  <c r="G37" i="6"/>
  <c r="G43" i="6" l="1"/>
  <c r="E37" i="6"/>
  <c r="E43" i="6" s="1"/>
  <c r="R42" i="5" l="1"/>
  <c r="Q42" i="5"/>
  <c r="P42" i="5"/>
  <c r="O42" i="5"/>
  <c r="N42" i="5"/>
  <c r="M42" i="5"/>
  <c r="L42" i="5"/>
  <c r="K42" i="5"/>
  <c r="J42" i="5"/>
  <c r="I42" i="5"/>
  <c r="H42" i="5"/>
  <c r="G42" i="5"/>
  <c r="E42" i="5" s="1"/>
  <c r="F42" i="5"/>
  <c r="D42" i="5" s="1"/>
  <c r="R41" i="5"/>
  <c r="Q41" i="5"/>
  <c r="Q38" i="5" s="1"/>
  <c r="Q37" i="5" s="1"/>
  <c r="Q43" i="5" s="1"/>
  <c r="P41" i="5"/>
  <c r="O41" i="5"/>
  <c r="N41" i="5"/>
  <c r="N38" i="5" s="1"/>
  <c r="N37" i="5" s="1"/>
  <c r="N43" i="5" s="1"/>
  <c r="M41" i="5"/>
  <c r="L41" i="5"/>
  <c r="K41" i="5"/>
  <c r="J41" i="5"/>
  <c r="I41" i="5"/>
  <c r="H41" i="5"/>
  <c r="G41" i="5"/>
  <c r="E41" i="5" s="1"/>
  <c r="F41" i="5"/>
  <c r="D41" i="5" s="1"/>
  <c r="R40" i="5"/>
  <c r="Q40" i="5"/>
  <c r="P40" i="5"/>
  <c r="P38" i="5" s="1"/>
  <c r="P37" i="5" s="1"/>
  <c r="P43" i="5" s="1"/>
  <c r="O40" i="5"/>
  <c r="N40" i="5"/>
  <c r="M40" i="5"/>
  <c r="M38" i="5" s="1"/>
  <c r="M37" i="5" s="1"/>
  <c r="M43" i="5" s="1"/>
  <c r="L40" i="5"/>
  <c r="K40" i="5"/>
  <c r="J40" i="5"/>
  <c r="I40" i="5"/>
  <c r="H40" i="5"/>
  <c r="H38" i="5" s="1"/>
  <c r="H37" i="5" s="1"/>
  <c r="H43" i="5" s="1"/>
  <c r="G40" i="5"/>
  <c r="F40" i="5"/>
  <c r="D40" i="5" s="1"/>
  <c r="E40" i="5"/>
  <c r="R39" i="5"/>
  <c r="Q39" i="5"/>
  <c r="P39" i="5"/>
  <c r="O39" i="5"/>
  <c r="O38" i="5" s="1"/>
  <c r="O37" i="5" s="1"/>
  <c r="O43" i="5" s="1"/>
  <c r="N39" i="5"/>
  <c r="M39" i="5"/>
  <c r="L39" i="5"/>
  <c r="L38" i="5" s="1"/>
  <c r="L37" i="5" s="1"/>
  <c r="L43" i="5" s="1"/>
  <c r="K39" i="5"/>
  <c r="J39" i="5"/>
  <c r="J38" i="5" s="1"/>
  <c r="J37" i="5" s="1"/>
  <c r="J43" i="5" s="1"/>
  <c r="I39" i="5"/>
  <c r="I38" i="5" s="1"/>
  <c r="I37" i="5" s="1"/>
  <c r="I43" i="5" s="1"/>
  <c r="H39" i="5"/>
  <c r="G39" i="5"/>
  <c r="E39" i="5" s="1"/>
  <c r="F39" i="5"/>
  <c r="D39" i="5"/>
  <c r="R38" i="5"/>
  <c r="K38" i="5"/>
  <c r="K37" i="5" s="1"/>
  <c r="K43" i="5" s="1"/>
  <c r="R37" i="5"/>
  <c r="R43" i="5" s="1"/>
  <c r="F36" i="5"/>
  <c r="D36" i="5" s="1"/>
  <c r="E36" i="5"/>
  <c r="R28" i="5"/>
  <c r="Q28" i="5"/>
  <c r="P28" i="5"/>
  <c r="O28" i="5"/>
  <c r="N28" i="5"/>
  <c r="M28" i="5"/>
  <c r="L28" i="5"/>
  <c r="K28" i="5"/>
  <c r="J28" i="5"/>
  <c r="I28" i="5"/>
  <c r="H28" i="5"/>
  <c r="G28" i="5"/>
  <c r="E28" i="5" s="1"/>
  <c r="F28" i="5"/>
  <c r="D28" i="5" s="1"/>
  <c r="R27" i="5"/>
  <c r="R24" i="5" s="1"/>
  <c r="R23" i="5" s="1"/>
  <c r="R29" i="5" s="1"/>
  <c r="Q27" i="5"/>
  <c r="P27" i="5"/>
  <c r="O27" i="5"/>
  <c r="N27" i="5"/>
  <c r="M27" i="5"/>
  <c r="M24" i="5" s="1"/>
  <c r="M23" i="5" s="1"/>
  <c r="M29" i="5" s="1"/>
  <c r="L27" i="5"/>
  <c r="K27" i="5"/>
  <c r="J27" i="5"/>
  <c r="J24" i="5" s="1"/>
  <c r="J23" i="5" s="1"/>
  <c r="J29" i="5" s="1"/>
  <c r="I27" i="5"/>
  <c r="H27" i="5"/>
  <c r="G27" i="5"/>
  <c r="F27" i="5"/>
  <c r="D27" i="5" s="1"/>
  <c r="E27" i="5"/>
  <c r="R26" i="5"/>
  <c r="Q26" i="5"/>
  <c r="Q24" i="5" s="1"/>
  <c r="Q23" i="5" s="1"/>
  <c r="Q29" i="5" s="1"/>
  <c r="P26" i="5"/>
  <c r="O26" i="5"/>
  <c r="N26" i="5"/>
  <c r="M26" i="5"/>
  <c r="L26" i="5"/>
  <c r="L24" i="5" s="1"/>
  <c r="L23" i="5" s="1"/>
  <c r="L29" i="5" s="1"/>
  <c r="K26" i="5"/>
  <c r="J26" i="5"/>
  <c r="I26" i="5"/>
  <c r="I24" i="5" s="1"/>
  <c r="I23" i="5" s="1"/>
  <c r="I29" i="5" s="1"/>
  <c r="H26" i="5"/>
  <c r="G26" i="5"/>
  <c r="E26" i="5" s="1"/>
  <c r="F26" i="5"/>
  <c r="R25" i="5"/>
  <c r="Q25" i="5"/>
  <c r="P25" i="5"/>
  <c r="P24" i="5" s="1"/>
  <c r="P23" i="5" s="1"/>
  <c r="P29" i="5" s="1"/>
  <c r="O25" i="5"/>
  <c r="N25" i="5"/>
  <c r="M25" i="5"/>
  <c r="L25" i="5"/>
  <c r="K25" i="5"/>
  <c r="K24" i="5" s="1"/>
  <c r="K23" i="5" s="1"/>
  <c r="K29" i="5" s="1"/>
  <c r="J25" i="5"/>
  <c r="I25" i="5"/>
  <c r="H25" i="5"/>
  <c r="H24" i="5" s="1"/>
  <c r="H23" i="5" s="1"/>
  <c r="H29" i="5" s="1"/>
  <c r="G25" i="5"/>
  <c r="E25" i="5" s="1"/>
  <c r="F25" i="5"/>
  <c r="F24" i="5" s="1"/>
  <c r="F23" i="5" s="1"/>
  <c r="O24" i="5"/>
  <c r="O23" i="5" s="1"/>
  <c r="O29" i="5" s="1"/>
  <c r="N24" i="5"/>
  <c r="G24" i="5"/>
  <c r="G23" i="5" s="1"/>
  <c r="N23" i="5"/>
  <c r="N29" i="5" s="1"/>
  <c r="F22" i="5"/>
  <c r="E22" i="5"/>
  <c r="D22" i="5"/>
  <c r="R14" i="5"/>
  <c r="Q14" i="5"/>
  <c r="P14" i="5"/>
  <c r="O14" i="5"/>
  <c r="N14" i="5"/>
  <c r="M14" i="5"/>
  <c r="L14" i="5"/>
  <c r="K14" i="5"/>
  <c r="J14" i="5"/>
  <c r="I14" i="5"/>
  <c r="H14" i="5"/>
  <c r="G14" i="5"/>
  <c r="E14" i="5" s="1"/>
  <c r="F14" i="5"/>
  <c r="D14" i="5" s="1"/>
  <c r="R13" i="5"/>
  <c r="Q13" i="5"/>
  <c r="Q10" i="5" s="1"/>
  <c r="Q9" i="5" s="1"/>
  <c r="Q15" i="5" s="1"/>
  <c r="P13" i="5"/>
  <c r="O13" i="5"/>
  <c r="N13" i="5"/>
  <c r="N10" i="5" s="1"/>
  <c r="N9" i="5" s="1"/>
  <c r="N15" i="5" s="1"/>
  <c r="M13" i="5"/>
  <c r="L13" i="5"/>
  <c r="K13" i="5"/>
  <c r="J13" i="5"/>
  <c r="I13" i="5"/>
  <c r="H13" i="5"/>
  <c r="G13" i="5"/>
  <c r="E13" i="5" s="1"/>
  <c r="F13" i="5"/>
  <c r="F10" i="5" s="1"/>
  <c r="F9" i="5" s="1"/>
  <c r="R12" i="5"/>
  <c r="Q12" i="5"/>
  <c r="P12" i="5"/>
  <c r="P10" i="5" s="1"/>
  <c r="P9" i="5" s="1"/>
  <c r="P15" i="5" s="1"/>
  <c r="O12" i="5"/>
  <c r="N12" i="5"/>
  <c r="M12" i="5"/>
  <c r="M10" i="5" s="1"/>
  <c r="M9" i="5" s="1"/>
  <c r="M15" i="5" s="1"/>
  <c r="L12" i="5"/>
  <c r="K12" i="5"/>
  <c r="J12" i="5"/>
  <c r="I12" i="5"/>
  <c r="H12" i="5"/>
  <c r="G12" i="5"/>
  <c r="F12" i="5"/>
  <c r="D12" i="5" s="1"/>
  <c r="E12" i="5"/>
  <c r="R11" i="5"/>
  <c r="Q11" i="5"/>
  <c r="P11" i="5"/>
  <c r="O11" i="5"/>
  <c r="O10" i="5" s="1"/>
  <c r="O9" i="5" s="1"/>
  <c r="O15" i="5" s="1"/>
  <c r="N11" i="5"/>
  <c r="M11" i="5"/>
  <c r="L11" i="5"/>
  <c r="L10" i="5" s="1"/>
  <c r="L9" i="5" s="1"/>
  <c r="L15" i="5" s="1"/>
  <c r="K11" i="5"/>
  <c r="J11" i="5"/>
  <c r="J10" i="5" s="1"/>
  <c r="J9" i="5" s="1"/>
  <c r="J15" i="5" s="1"/>
  <c r="I11" i="5"/>
  <c r="I10" i="5" s="1"/>
  <c r="I9" i="5" s="1"/>
  <c r="I15" i="5" s="1"/>
  <c r="H11" i="5"/>
  <c r="H10" i="5" s="1"/>
  <c r="H9" i="5" s="1"/>
  <c r="H15" i="5" s="1"/>
  <c r="G11" i="5"/>
  <c r="E11" i="5" s="1"/>
  <c r="F11" i="5"/>
  <c r="D11" i="5"/>
  <c r="R10" i="5"/>
  <c r="K10" i="5"/>
  <c r="K9" i="5" s="1"/>
  <c r="K15" i="5" s="1"/>
  <c r="R9" i="5"/>
  <c r="R15" i="5" s="1"/>
  <c r="F8" i="5"/>
  <c r="D8" i="5" s="1"/>
  <c r="E8" i="5"/>
  <c r="D38" i="5" l="1"/>
  <c r="D37" i="5" s="1"/>
  <c r="E23" i="5"/>
  <c r="E29" i="5" s="1"/>
  <c r="G29" i="5"/>
  <c r="F29" i="5"/>
  <c r="D43" i="5"/>
  <c r="D25" i="5"/>
  <c r="D24" i="5" s="1"/>
  <c r="D23" i="5" s="1"/>
  <c r="D29" i="5" s="1"/>
  <c r="G38" i="5"/>
  <c r="F38" i="5"/>
  <c r="F37" i="5" s="1"/>
  <c r="F43" i="5" s="1"/>
  <c r="D13" i="5"/>
  <c r="D10" i="5" s="1"/>
  <c r="D9" i="5" s="1"/>
  <c r="D15" i="5" s="1"/>
  <c r="F15" i="5"/>
  <c r="E24" i="5"/>
  <c r="D26" i="5"/>
  <c r="G10" i="5"/>
  <c r="E38" i="5" l="1"/>
  <c r="G37" i="5"/>
  <c r="E10" i="5"/>
  <c r="E9" i="5" s="1"/>
  <c r="E15" i="5" s="1"/>
  <c r="G9" i="5"/>
  <c r="G15" i="5" s="1"/>
  <c r="G43" i="5" l="1"/>
  <c r="E37" i="5"/>
  <c r="E43" i="5" s="1"/>
  <c r="R42" i="4" l="1"/>
  <c r="Q42" i="4"/>
  <c r="P42" i="4"/>
  <c r="O42" i="4"/>
  <c r="N42" i="4"/>
  <c r="M42" i="4"/>
  <c r="L42" i="4"/>
  <c r="K42" i="4"/>
  <c r="J42" i="4"/>
  <c r="I42" i="4"/>
  <c r="H42" i="4"/>
  <c r="G42" i="4"/>
  <c r="E42" i="4" s="1"/>
  <c r="F42" i="4"/>
  <c r="D42" i="4" s="1"/>
  <c r="R41" i="4"/>
  <c r="Q41" i="4"/>
  <c r="Q38" i="4" s="1"/>
  <c r="Q37" i="4" s="1"/>
  <c r="Q43" i="4" s="1"/>
  <c r="P41" i="4"/>
  <c r="O41" i="4"/>
  <c r="N41" i="4"/>
  <c r="M41" i="4"/>
  <c r="L41" i="4"/>
  <c r="K41" i="4"/>
  <c r="J41" i="4"/>
  <c r="I41" i="4"/>
  <c r="E41" i="4" s="1"/>
  <c r="H41" i="4"/>
  <c r="G41" i="4"/>
  <c r="F41" i="4"/>
  <c r="D41" i="4" s="1"/>
  <c r="R40" i="4"/>
  <c r="Q40" i="4"/>
  <c r="P40" i="4"/>
  <c r="P38" i="4" s="1"/>
  <c r="P37" i="4" s="1"/>
  <c r="P43" i="4" s="1"/>
  <c r="O40" i="4"/>
  <c r="N40" i="4"/>
  <c r="M40" i="4"/>
  <c r="L40" i="4"/>
  <c r="K40" i="4"/>
  <c r="J40" i="4"/>
  <c r="I40" i="4"/>
  <c r="H40" i="4"/>
  <c r="D40" i="4" s="1"/>
  <c r="G40" i="4"/>
  <c r="E40" i="4" s="1"/>
  <c r="F40" i="4"/>
  <c r="R39" i="4"/>
  <c r="Q39" i="4"/>
  <c r="P39" i="4"/>
  <c r="O39" i="4"/>
  <c r="O38" i="4" s="1"/>
  <c r="O37" i="4" s="1"/>
  <c r="O43" i="4" s="1"/>
  <c r="N39" i="4"/>
  <c r="M39" i="4"/>
  <c r="L39" i="4"/>
  <c r="K39" i="4"/>
  <c r="K38" i="4" s="1"/>
  <c r="K37" i="4" s="1"/>
  <c r="K43" i="4" s="1"/>
  <c r="J39" i="4"/>
  <c r="I39" i="4"/>
  <c r="H39" i="4"/>
  <c r="G39" i="4"/>
  <c r="E39" i="4" s="1"/>
  <c r="F39" i="4"/>
  <c r="D39" i="4" s="1"/>
  <c r="R38" i="4"/>
  <c r="R37" i="4" s="1"/>
  <c r="R43" i="4" s="1"/>
  <c r="N38" i="4"/>
  <c r="N37" i="4" s="1"/>
  <c r="N43" i="4" s="1"/>
  <c r="M38" i="4"/>
  <c r="L38" i="4"/>
  <c r="J38" i="4"/>
  <c r="J37" i="4" s="1"/>
  <c r="J43" i="4" s="1"/>
  <c r="F38" i="4"/>
  <c r="F37" i="4" s="1"/>
  <c r="M37" i="4"/>
  <c r="M43" i="4" s="1"/>
  <c r="L37" i="4"/>
  <c r="L43" i="4" s="1"/>
  <c r="F36" i="4"/>
  <c r="D36" i="4" s="1"/>
  <c r="E36" i="4"/>
  <c r="R28" i="4"/>
  <c r="Q28" i="4"/>
  <c r="P28" i="4"/>
  <c r="O28" i="4"/>
  <c r="N28" i="4"/>
  <c r="M28" i="4"/>
  <c r="L28" i="4"/>
  <c r="K28" i="4"/>
  <c r="J28" i="4"/>
  <c r="I28" i="4"/>
  <c r="H28" i="4"/>
  <c r="G28" i="4"/>
  <c r="E28" i="4" s="1"/>
  <c r="F28" i="4"/>
  <c r="D28" i="4" s="1"/>
  <c r="R27" i="4"/>
  <c r="Q27" i="4"/>
  <c r="P27" i="4"/>
  <c r="O27" i="4"/>
  <c r="N27" i="4"/>
  <c r="M27" i="4"/>
  <c r="M24" i="4" s="1"/>
  <c r="M23" i="4" s="1"/>
  <c r="M29" i="4" s="1"/>
  <c r="L27" i="4"/>
  <c r="K27" i="4"/>
  <c r="J27" i="4"/>
  <c r="I27" i="4"/>
  <c r="H27" i="4"/>
  <c r="G27" i="4"/>
  <c r="F27" i="4"/>
  <c r="D27" i="4" s="1"/>
  <c r="E27" i="4"/>
  <c r="R26" i="4"/>
  <c r="Q26" i="4"/>
  <c r="P26" i="4"/>
  <c r="O26" i="4"/>
  <c r="N26" i="4"/>
  <c r="M26" i="4"/>
  <c r="L26" i="4"/>
  <c r="L24" i="4" s="1"/>
  <c r="L23" i="4" s="1"/>
  <c r="L29" i="4" s="1"/>
  <c r="K26" i="4"/>
  <c r="J26" i="4"/>
  <c r="I26" i="4"/>
  <c r="H26" i="4"/>
  <c r="G26" i="4"/>
  <c r="E26" i="4" s="1"/>
  <c r="F26" i="4"/>
  <c r="D26" i="4"/>
  <c r="R25" i="4"/>
  <c r="Q25" i="4"/>
  <c r="P25" i="4"/>
  <c r="O25" i="4"/>
  <c r="O24" i="4" s="1"/>
  <c r="O23" i="4" s="1"/>
  <c r="O29" i="4" s="1"/>
  <c r="N25" i="4"/>
  <c r="M25" i="4"/>
  <c r="L25" i="4"/>
  <c r="K25" i="4"/>
  <c r="K24" i="4" s="1"/>
  <c r="K23" i="4" s="1"/>
  <c r="K29" i="4" s="1"/>
  <c r="J25" i="4"/>
  <c r="I25" i="4"/>
  <c r="I24" i="4" s="1"/>
  <c r="I23" i="4" s="1"/>
  <c r="I29" i="4" s="1"/>
  <c r="H25" i="4"/>
  <c r="G25" i="4"/>
  <c r="G24" i="4" s="1"/>
  <c r="F25" i="4"/>
  <c r="D25" i="4" s="1"/>
  <c r="D24" i="4" s="1"/>
  <c r="D23" i="4" s="1"/>
  <c r="R24" i="4"/>
  <c r="R23" i="4" s="1"/>
  <c r="R29" i="4" s="1"/>
  <c r="Q24" i="4"/>
  <c r="P24" i="4"/>
  <c r="P23" i="4" s="1"/>
  <c r="P29" i="4" s="1"/>
  <c r="N24" i="4"/>
  <c r="N23" i="4" s="1"/>
  <c r="N29" i="4" s="1"/>
  <c r="J24" i="4"/>
  <c r="J23" i="4" s="1"/>
  <c r="J29" i="4" s="1"/>
  <c r="H24" i="4"/>
  <c r="H23" i="4" s="1"/>
  <c r="H29" i="4" s="1"/>
  <c r="F24" i="4"/>
  <c r="F23" i="4" s="1"/>
  <c r="Q23" i="4"/>
  <c r="Q29" i="4" s="1"/>
  <c r="F22" i="4"/>
  <c r="F29" i="4" s="1"/>
  <c r="E22" i="4"/>
  <c r="D22" i="4"/>
  <c r="D29" i="4" s="1"/>
  <c r="R14" i="4"/>
  <c r="Q14" i="4"/>
  <c r="P14" i="4"/>
  <c r="O14" i="4"/>
  <c r="N14" i="4"/>
  <c r="M14" i="4"/>
  <c r="L14" i="4"/>
  <c r="K14" i="4"/>
  <c r="J14" i="4"/>
  <c r="I14" i="4"/>
  <c r="H14" i="4"/>
  <c r="G14" i="4"/>
  <c r="E14" i="4" s="1"/>
  <c r="F14" i="4"/>
  <c r="D14" i="4" s="1"/>
  <c r="R13" i="4"/>
  <c r="Q13" i="4"/>
  <c r="Q10" i="4" s="1"/>
  <c r="Q9" i="4" s="1"/>
  <c r="Q15" i="4" s="1"/>
  <c r="P13" i="4"/>
  <c r="O13" i="4"/>
  <c r="N13" i="4"/>
  <c r="M13" i="4"/>
  <c r="L13" i="4"/>
  <c r="K13" i="4"/>
  <c r="J13" i="4"/>
  <c r="I13" i="4"/>
  <c r="E13" i="4" s="1"/>
  <c r="H13" i="4"/>
  <c r="G13" i="4"/>
  <c r="F13" i="4"/>
  <c r="D13" i="4" s="1"/>
  <c r="R12" i="4"/>
  <c r="Q12" i="4"/>
  <c r="P12" i="4"/>
  <c r="P10" i="4" s="1"/>
  <c r="P9" i="4" s="1"/>
  <c r="P15" i="4" s="1"/>
  <c r="O12" i="4"/>
  <c r="N12" i="4"/>
  <c r="M12" i="4"/>
  <c r="L12" i="4"/>
  <c r="K12" i="4"/>
  <c r="J12" i="4"/>
  <c r="I12" i="4"/>
  <c r="H12" i="4"/>
  <c r="D12" i="4" s="1"/>
  <c r="G12" i="4"/>
  <c r="E12" i="4" s="1"/>
  <c r="F12" i="4"/>
  <c r="R11" i="4"/>
  <c r="Q11" i="4"/>
  <c r="P11" i="4"/>
  <c r="O11" i="4"/>
  <c r="O10" i="4" s="1"/>
  <c r="O9" i="4" s="1"/>
  <c r="O15" i="4" s="1"/>
  <c r="N11" i="4"/>
  <c r="M11" i="4"/>
  <c r="L11" i="4"/>
  <c r="K11" i="4"/>
  <c r="K10" i="4" s="1"/>
  <c r="K9" i="4" s="1"/>
  <c r="K15" i="4" s="1"/>
  <c r="J11" i="4"/>
  <c r="I11" i="4"/>
  <c r="I10" i="4" s="1"/>
  <c r="I9" i="4" s="1"/>
  <c r="I15" i="4" s="1"/>
  <c r="H11" i="4"/>
  <c r="H10" i="4" s="1"/>
  <c r="H9" i="4" s="1"/>
  <c r="H15" i="4" s="1"/>
  <c r="G11" i="4"/>
  <c r="E11" i="4" s="1"/>
  <c r="F11" i="4"/>
  <c r="D11" i="4" s="1"/>
  <c r="R10" i="4"/>
  <c r="R9" i="4" s="1"/>
  <c r="R15" i="4" s="1"/>
  <c r="N10" i="4"/>
  <c r="N9" i="4" s="1"/>
  <c r="N15" i="4" s="1"/>
  <c r="M10" i="4"/>
  <c r="L10" i="4"/>
  <c r="J10" i="4"/>
  <c r="J9" i="4" s="1"/>
  <c r="J15" i="4" s="1"/>
  <c r="F10" i="4"/>
  <c r="F9" i="4" s="1"/>
  <c r="M9" i="4"/>
  <c r="M15" i="4" s="1"/>
  <c r="L9" i="4"/>
  <c r="L15" i="4" s="1"/>
  <c r="F8" i="4"/>
  <c r="D8" i="4" s="1"/>
  <c r="E8" i="4"/>
  <c r="D38" i="4" l="1"/>
  <c r="D37" i="4" s="1"/>
  <c r="D10" i="4"/>
  <c r="D9" i="4" s="1"/>
  <c r="D15" i="4" s="1"/>
  <c r="G23" i="4"/>
  <c r="E24" i="4"/>
  <c r="D43" i="4"/>
  <c r="G10" i="4"/>
  <c r="G38" i="4"/>
  <c r="E25" i="4"/>
  <c r="H38" i="4"/>
  <c r="H37" i="4" s="1"/>
  <c r="H43" i="4" s="1"/>
  <c r="F15" i="4"/>
  <c r="I38" i="4"/>
  <c r="I37" i="4" s="1"/>
  <c r="I43" i="4" s="1"/>
  <c r="F43" i="4"/>
  <c r="E38" i="4" l="1"/>
  <c r="G37" i="4"/>
  <c r="G29" i="4"/>
  <c r="E23" i="4"/>
  <c r="E29" i="4" s="1"/>
  <c r="E10" i="4"/>
  <c r="E9" i="4" s="1"/>
  <c r="E15" i="4" s="1"/>
  <c r="G9" i="4"/>
  <c r="G15" i="4" s="1"/>
  <c r="E37" i="4" l="1"/>
  <c r="E43" i="4" s="1"/>
  <c r="G43" i="4"/>
  <c r="K43" i="3" l="1"/>
  <c r="R42" i="3"/>
  <c r="Q42" i="3"/>
  <c r="P42" i="3"/>
  <c r="O42" i="3"/>
  <c r="N42" i="3"/>
  <c r="M42" i="3"/>
  <c r="L42" i="3"/>
  <c r="K42" i="3"/>
  <c r="J42" i="3"/>
  <c r="I42" i="3"/>
  <c r="H42" i="3"/>
  <c r="G42" i="3"/>
  <c r="E42" i="3" s="1"/>
  <c r="F42" i="3"/>
  <c r="D42" i="3" s="1"/>
  <c r="R41" i="3"/>
  <c r="Q41" i="3"/>
  <c r="Q38" i="3" s="1"/>
  <c r="Q37" i="3" s="1"/>
  <c r="Q43" i="3" s="1"/>
  <c r="P41" i="3"/>
  <c r="O41" i="3"/>
  <c r="N41" i="3"/>
  <c r="M41" i="3"/>
  <c r="L41" i="3"/>
  <c r="K41" i="3"/>
  <c r="J41" i="3"/>
  <c r="I41" i="3"/>
  <c r="I38" i="3" s="1"/>
  <c r="I37" i="3" s="1"/>
  <c r="I43" i="3" s="1"/>
  <c r="H41" i="3"/>
  <c r="G41" i="3"/>
  <c r="E41" i="3" s="1"/>
  <c r="F41" i="3"/>
  <c r="D41" i="3" s="1"/>
  <c r="R40" i="3"/>
  <c r="Q40" i="3"/>
  <c r="P40" i="3"/>
  <c r="P38" i="3" s="1"/>
  <c r="P37" i="3" s="1"/>
  <c r="P43" i="3" s="1"/>
  <c r="O40" i="3"/>
  <c r="N40" i="3"/>
  <c r="M40" i="3"/>
  <c r="L40" i="3"/>
  <c r="K40" i="3"/>
  <c r="J40" i="3"/>
  <c r="I40" i="3"/>
  <c r="H40" i="3"/>
  <c r="G40" i="3"/>
  <c r="E40" i="3" s="1"/>
  <c r="F40" i="3"/>
  <c r="D40" i="3" s="1"/>
  <c r="R39" i="3"/>
  <c r="Q39" i="3"/>
  <c r="P39" i="3"/>
  <c r="O39" i="3"/>
  <c r="O38" i="3" s="1"/>
  <c r="O37" i="3" s="1"/>
  <c r="O43" i="3" s="1"/>
  <c r="N39" i="3"/>
  <c r="M39" i="3"/>
  <c r="L39" i="3"/>
  <c r="K39" i="3"/>
  <c r="J39" i="3"/>
  <c r="J38" i="3" s="1"/>
  <c r="J37" i="3" s="1"/>
  <c r="J43" i="3" s="1"/>
  <c r="I39" i="3"/>
  <c r="H39" i="3"/>
  <c r="H38" i="3" s="1"/>
  <c r="H37" i="3" s="1"/>
  <c r="H43" i="3" s="1"/>
  <c r="G39" i="3"/>
  <c r="E39" i="3" s="1"/>
  <c r="F39" i="3"/>
  <c r="D39" i="3" s="1"/>
  <c r="R38" i="3"/>
  <c r="N38" i="3"/>
  <c r="N37" i="3" s="1"/>
  <c r="N43" i="3" s="1"/>
  <c r="M38" i="3"/>
  <c r="L38" i="3"/>
  <c r="K38" i="3"/>
  <c r="F38" i="3"/>
  <c r="F37" i="3" s="1"/>
  <c r="R37" i="3"/>
  <c r="R43" i="3" s="1"/>
  <c r="M37" i="3"/>
  <c r="M43" i="3" s="1"/>
  <c r="L37" i="3"/>
  <c r="L43" i="3" s="1"/>
  <c r="K37" i="3"/>
  <c r="F36" i="3"/>
  <c r="D36" i="3" s="1"/>
  <c r="E36" i="3"/>
  <c r="R28" i="3"/>
  <c r="Q28" i="3"/>
  <c r="P28" i="3"/>
  <c r="O28" i="3"/>
  <c r="N28" i="3"/>
  <c r="M28" i="3"/>
  <c r="L28" i="3"/>
  <c r="K28" i="3"/>
  <c r="J28" i="3"/>
  <c r="I28" i="3"/>
  <c r="H28" i="3"/>
  <c r="G28" i="3"/>
  <c r="E28" i="3" s="1"/>
  <c r="F28" i="3"/>
  <c r="D28" i="3" s="1"/>
  <c r="R27" i="3"/>
  <c r="Q27" i="3"/>
  <c r="P27" i="3"/>
  <c r="O27" i="3"/>
  <c r="O24" i="3" s="1"/>
  <c r="O23" i="3" s="1"/>
  <c r="O29" i="3" s="1"/>
  <c r="N27" i="3"/>
  <c r="M27" i="3"/>
  <c r="L27" i="3"/>
  <c r="K27" i="3"/>
  <c r="J27" i="3"/>
  <c r="I27" i="3"/>
  <c r="H27" i="3"/>
  <c r="G27" i="3"/>
  <c r="E27" i="3" s="1"/>
  <c r="F27" i="3"/>
  <c r="D27" i="3" s="1"/>
  <c r="R26" i="3"/>
  <c r="Q26" i="3"/>
  <c r="P26" i="3"/>
  <c r="O26" i="3"/>
  <c r="N26" i="3"/>
  <c r="N24" i="3" s="1"/>
  <c r="N23" i="3" s="1"/>
  <c r="N29" i="3" s="1"/>
  <c r="M26" i="3"/>
  <c r="L26" i="3"/>
  <c r="K26" i="3"/>
  <c r="J26" i="3"/>
  <c r="I26" i="3"/>
  <c r="H26" i="3"/>
  <c r="G26" i="3"/>
  <c r="E26" i="3" s="1"/>
  <c r="F26" i="3"/>
  <c r="D26" i="3" s="1"/>
  <c r="R25" i="3"/>
  <c r="Q25" i="3"/>
  <c r="P25" i="3"/>
  <c r="O25" i="3"/>
  <c r="N25" i="3"/>
  <c r="M25" i="3"/>
  <c r="M24" i="3" s="1"/>
  <c r="M23" i="3" s="1"/>
  <c r="M29" i="3" s="1"/>
  <c r="L25" i="3"/>
  <c r="K25" i="3"/>
  <c r="K24" i="3" s="1"/>
  <c r="K23" i="3" s="1"/>
  <c r="K29" i="3" s="1"/>
  <c r="J25" i="3"/>
  <c r="I25" i="3"/>
  <c r="I24" i="3" s="1"/>
  <c r="I23" i="3" s="1"/>
  <c r="I29" i="3" s="1"/>
  <c r="H25" i="3"/>
  <c r="G25" i="3"/>
  <c r="G24" i="3" s="1"/>
  <c r="F25" i="3"/>
  <c r="F24" i="3" s="1"/>
  <c r="F23" i="3" s="1"/>
  <c r="E25" i="3"/>
  <c r="R24" i="3"/>
  <c r="R23" i="3" s="1"/>
  <c r="R29" i="3" s="1"/>
  <c r="Q24" i="3"/>
  <c r="P24" i="3"/>
  <c r="P23" i="3" s="1"/>
  <c r="P29" i="3" s="1"/>
  <c r="L24" i="3"/>
  <c r="L23" i="3" s="1"/>
  <c r="L29" i="3" s="1"/>
  <c r="J24" i="3"/>
  <c r="J23" i="3" s="1"/>
  <c r="J29" i="3" s="1"/>
  <c r="H24" i="3"/>
  <c r="H23" i="3" s="1"/>
  <c r="H29" i="3" s="1"/>
  <c r="Q23" i="3"/>
  <c r="Q29" i="3" s="1"/>
  <c r="F22" i="3"/>
  <c r="E22" i="3"/>
  <c r="R14" i="3"/>
  <c r="Q14" i="3"/>
  <c r="P14" i="3"/>
  <c r="O14" i="3"/>
  <c r="N14" i="3"/>
  <c r="M14" i="3"/>
  <c r="L14" i="3"/>
  <c r="K14" i="3"/>
  <c r="J14" i="3"/>
  <c r="I14" i="3"/>
  <c r="H14" i="3"/>
  <c r="G14" i="3"/>
  <c r="E14" i="3" s="1"/>
  <c r="F14" i="3"/>
  <c r="D14" i="3"/>
  <c r="R13" i="3"/>
  <c r="Q13" i="3"/>
  <c r="P13" i="3"/>
  <c r="O13" i="3"/>
  <c r="N13" i="3"/>
  <c r="M13" i="3"/>
  <c r="L13" i="3"/>
  <c r="K13" i="3"/>
  <c r="K10" i="3" s="1"/>
  <c r="K9" i="3" s="1"/>
  <c r="K15" i="3" s="1"/>
  <c r="J13" i="3"/>
  <c r="I13" i="3"/>
  <c r="H13" i="3"/>
  <c r="G13" i="3"/>
  <c r="E13" i="3" s="1"/>
  <c r="F13" i="3"/>
  <c r="D13" i="3" s="1"/>
  <c r="R12" i="3"/>
  <c r="R10" i="3" s="1"/>
  <c r="R9" i="3" s="1"/>
  <c r="R15" i="3" s="1"/>
  <c r="Q12" i="3"/>
  <c r="P12" i="3"/>
  <c r="O12" i="3"/>
  <c r="N12" i="3"/>
  <c r="M12" i="3"/>
  <c r="L12" i="3"/>
  <c r="K12" i="3"/>
  <c r="J12" i="3"/>
  <c r="I12" i="3"/>
  <c r="H12" i="3"/>
  <c r="G12" i="3"/>
  <c r="E12" i="3" s="1"/>
  <c r="F12" i="3"/>
  <c r="D12" i="3" s="1"/>
  <c r="R11" i="3"/>
  <c r="Q11" i="3"/>
  <c r="Q10" i="3" s="1"/>
  <c r="Q9" i="3" s="1"/>
  <c r="Q15" i="3" s="1"/>
  <c r="P11" i="3"/>
  <c r="O11" i="3"/>
  <c r="O10" i="3" s="1"/>
  <c r="O9" i="3" s="1"/>
  <c r="O15" i="3" s="1"/>
  <c r="N11" i="3"/>
  <c r="M11" i="3"/>
  <c r="L11" i="3"/>
  <c r="K11" i="3"/>
  <c r="J11" i="3"/>
  <c r="J10" i="3" s="1"/>
  <c r="J9" i="3" s="1"/>
  <c r="J15" i="3" s="1"/>
  <c r="I11" i="3"/>
  <c r="I10" i="3" s="1"/>
  <c r="I9" i="3" s="1"/>
  <c r="I15" i="3" s="1"/>
  <c r="H11" i="3"/>
  <c r="G11" i="3"/>
  <c r="E11" i="3" s="1"/>
  <c r="F11" i="3"/>
  <c r="D11" i="3" s="1"/>
  <c r="P10" i="3"/>
  <c r="P9" i="3" s="1"/>
  <c r="P15" i="3" s="1"/>
  <c r="N10" i="3"/>
  <c r="N9" i="3" s="1"/>
  <c r="N15" i="3" s="1"/>
  <c r="M10" i="3"/>
  <c r="L10" i="3"/>
  <c r="H10" i="3"/>
  <c r="H9" i="3" s="1"/>
  <c r="H15" i="3" s="1"/>
  <c r="F10" i="3"/>
  <c r="F9" i="3" s="1"/>
  <c r="M9" i="3"/>
  <c r="M15" i="3" s="1"/>
  <c r="L9" i="3"/>
  <c r="L15" i="3" s="1"/>
  <c r="F8" i="3"/>
  <c r="D8" i="3" s="1"/>
  <c r="E8" i="3"/>
  <c r="F29" i="3" l="1"/>
  <c r="D38" i="3"/>
  <c r="D37" i="3" s="1"/>
  <c r="D43" i="3" s="1"/>
  <c r="D10" i="3"/>
  <c r="D9" i="3" s="1"/>
  <c r="D15" i="3" s="1"/>
  <c r="G23" i="3"/>
  <c r="E24" i="3"/>
  <c r="D22" i="3"/>
  <c r="G10" i="3"/>
  <c r="D25" i="3"/>
  <c r="D24" i="3" s="1"/>
  <c r="D23" i="3" s="1"/>
  <c r="G38" i="3"/>
  <c r="F15" i="3"/>
  <c r="F43" i="3"/>
  <c r="E23" i="3" l="1"/>
  <c r="E29" i="3" s="1"/>
  <c r="G29" i="3"/>
  <c r="E10" i="3"/>
  <c r="E9" i="3" s="1"/>
  <c r="E15" i="3" s="1"/>
  <c r="G9" i="3"/>
  <c r="G15" i="3" s="1"/>
  <c r="E38" i="3"/>
  <c r="G37" i="3"/>
  <c r="D29" i="3"/>
  <c r="G43" i="3" l="1"/>
  <c r="E37" i="3"/>
  <c r="E43" i="3" s="1"/>
  <c r="K43" i="2" l="1"/>
  <c r="R42" i="2"/>
  <c r="Q42" i="2"/>
  <c r="P42" i="2"/>
  <c r="O42" i="2"/>
  <c r="N42" i="2"/>
  <c r="M42" i="2"/>
  <c r="L42" i="2"/>
  <c r="K42" i="2"/>
  <c r="J42" i="2"/>
  <c r="I42" i="2"/>
  <c r="H42" i="2"/>
  <c r="G42" i="2"/>
  <c r="E42" i="2" s="1"/>
  <c r="F42" i="2"/>
  <c r="D42" i="2" s="1"/>
  <c r="R41" i="2"/>
  <c r="R38" i="2" s="1"/>
  <c r="R37" i="2" s="1"/>
  <c r="R43" i="2" s="1"/>
  <c r="Q41" i="2"/>
  <c r="P41" i="2"/>
  <c r="O41" i="2"/>
  <c r="N41" i="2"/>
  <c r="M41" i="2"/>
  <c r="L41" i="2"/>
  <c r="K41" i="2"/>
  <c r="J41" i="2"/>
  <c r="I41" i="2"/>
  <c r="H41" i="2"/>
  <c r="G41" i="2"/>
  <c r="E41" i="2" s="1"/>
  <c r="F41" i="2"/>
  <c r="D41" i="2" s="1"/>
  <c r="R40" i="2"/>
  <c r="Q40" i="2"/>
  <c r="Q38" i="2" s="1"/>
  <c r="Q37" i="2" s="1"/>
  <c r="Q43" i="2" s="1"/>
  <c r="P40" i="2"/>
  <c r="O40" i="2"/>
  <c r="N40" i="2"/>
  <c r="M40" i="2"/>
  <c r="L40" i="2"/>
  <c r="K40" i="2"/>
  <c r="J40" i="2"/>
  <c r="I40" i="2"/>
  <c r="H40" i="2"/>
  <c r="G40" i="2"/>
  <c r="E40" i="2" s="1"/>
  <c r="F40" i="2"/>
  <c r="D40" i="2" s="1"/>
  <c r="R39" i="2"/>
  <c r="Q39" i="2"/>
  <c r="P39" i="2"/>
  <c r="P38" i="2" s="1"/>
  <c r="P37" i="2" s="1"/>
  <c r="P43" i="2" s="1"/>
  <c r="O39" i="2"/>
  <c r="O38" i="2" s="1"/>
  <c r="O37" i="2" s="1"/>
  <c r="O43" i="2" s="1"/>
  <c r="N39" i="2"/>
  <c r="M39" i="2"/>
  <c r="M38" i="2" s="1"/>
  <c r="M37" i="2" s="1"/>
  <c r="M43" i="2" s="1"/>
  <c r="L39" i="2"/>
  <c r="K39" i="2"/>
  <c r="J39" i="2"/>
  <c r="J38" i="2" s="1"/>
  <c r="J37" i="2" s="1"/>
  <c r="J43" i="2" s="1"/>
  <c r="I39" i="2"/>
  <c r="I38" i="2" s="1"/>
  <c r="I37" i="2" s="1"/>
  <c r="I43" i="2" s="1"/>
  <c r="H39" i="2"/>
  <c r="H38" i="2" s="1"/>
  <c r="H37" i="2" s="1"/>
  <c r="H43" i="2" s="1"/>
  <c r="G39" i="2"/>
  <c r="E39" i="2" s="1"/>
  <c r="F39" i="2"/>
  <c r="D39" i="2" s="1"/>
  <c r="N38" i="2"/>
  <c r="N37" i="2" s="1"/>
  <c r="N43" i="2" s="1"/>
  <c r="L38" i="2"/>
  <c r="L37" i="2" s="1"/>
  <c r="L43" i="2" s="1"/>
  <c r="K38" i="2"/>
  <c r="F38" i="2"/>
  <c r="F37" i="2" s="1"/>
  <c r="K37" i="2"/>
  <c r="F36" i="2"/>
  <c r="D36" i="2" s="1"/>
  <c r="E36" i="2"/>
  <c r="O29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 s="1"/>
  <c r="F28" i="2"/>
  <c r="D28" i="2" s="1"/>
  <c r="R27" i="2"/>
  <c r="Q27" i="2"/>
  <c r="P27" i="2"/>
  <c r="O27" i="2"/>
  <c r="N27" i="2"/>
  <c r="N24" i="2" s="1"/>
  <c r="N23" i="2" s="1"/>
  <c r="N29" i="2" s="1"/>
  <c r="M27" i="2"/>
  <c r="L27" i="2"/>
  <c r="K27" i="2"/>
  <c r="J27" i="2"/>
  <c r="I27" i="2"/>
  <c r="H27" i="2"/>
  <c r="G27" i="2"/>
  <c r="F27" i="2"/>
  <c r="D27" i="2" s="1"/>
  <c r="E27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R25" i="2"/>
  <c r="Q25" i="2"/>
  <c r="Q24" i="2" s="1"/>
  <c r="Q23" i="2" s="1"/>
  <c r="Q29" i="2" s="1"/>
  <c r="P25" i="2"/>
  <c r="O25" i="2"/>
  <c r="N25" i="2"/>
  <c r="M25" i="2"/>
  <c r="M24" i="2" s="1"/>
  <c r="M23" i="2" s="1"/>
  <c r="M29" i="2" s="1"/>
  <c r="L25" i="2"/>
  <c r="L24" i="2" s="1"/>
  <c r="L23" i="2" s="1"/>
  <c r="L29" i="2" s="1"/>
  <c r="K25" i="2"/>
  <c r="K24" i="2" s="1"/>
  <c r="K23" i="2" s="1"/>
  <c r="K29" i="2" s="1"/>
  <c r="J25" i="2"/>
  <c r="I25" i="2"/>
  <c r="I24" i="2" s="1"/>
  <c r="I23" i="2" s="1"/>
  <c r="I29" i="2" s="1"/>
  <c r="H25" i="2"/>
  <c r="G25" i="2"/>
  <c r="G24" i="2" s="1"/>
  <c r="F25" i="2"/>
  <c r="F24" i="2" s="1"/>
  <c r="F23" i="2" s="1"/>
  <c r="D25" i="2"/>
  <c r="R24" i="2"/>
  <c r="R23" i="2" s="1"/>
  <c r="R29" i="2" s="1"/>
  <c r="P24" i="2"/>
  <c r="P23" i="2" s="1"/>
  <c r="P29" i="2" s="1"/>
  <c r="O24" i="2"/>
  <c r="J24" i="2"/>
  <c r="J23" i="2" s="1"/>
  <c r="J29" i="2" s="1"/>
  <c r="H24" i="2"/>
  <c r="H23" i="2" s="1"/>
  <c r="H29" i="2" s="1"/>
  <c r="O23" i="2"/>
  <c r="F22" i="2"/>
  <c r="F29" i="2" s="1"/>
  <c r="E22" i="2"/>
  <c r="D22" i="2"/>
  <c r="L15" i="2"/>
  <c r="K15" i="2"/>
  <c r="R14" i="2"/>
  <c r="Q14" i="2"/>
  <c r="P14" i="2"/>
  <c r="O14" i="2"/>
  <c r="N14" i="2"/>
  <c r="M14" i="2"/>
  <c r="L14" i="2"/>
  <c r="K14" i="2"/>
  <c r="J14" i="2"/>
  <c r="I14" i="2"/>
  <c r="H14" i="2"/>
  <c r="D14" i="2" s="1"/>
  <c r="G14" i="2"/>
  <c r="E14" i="2" s="1"/>
  <c r="F14" i="2"/>
  <c r="R13" i="2"/>
  <c r="R10" i="2" s="1"/>
  <c r="R9" i="2" s="1"/>
  <c r="R15" i="2" s="1"/>
  <c r="Q13" i="2"/>
  <c r="P13" i="2"/>
  <c r="O13" i="2"/>
  <c r="N13" i="2"/>
  <c r="M13" i="2"/>
  <c r="L13" i="2"/>
  <c r="K13" i="2"/>
  <c r="J13" i="2"/>
  <c r="I13" i="2"/>
  <c r="H13" i="2"/>
  <c r="G13" i="2"/>
  <c r="E13" i="2" s="1"/>
  <c r="F13" i="2"/>
  <c r="D13" i="2" s="1"/>
  <c r="R12" i="2"/>
  <c r="Q12" i="2"/>
  <c r="Q10" i="2" s="1"/>
  <c r="Q9" i="2" s="1"/>
  <c r="Q15" i="2" s="1"/>
  <c r="P12" i="2"/>
  <c r="O12" i="2"/>
  <c r="N12" i="2"/>
  <c r="M12" i="2"/>
  <c r="L12" i="2"/>
  <c r="K12" i="2"/>
  <c r="J12" i="2"/>
  <c r="I12" i="2"/>
  <c r="H12" i="2"/>
  <c r="G12" i="2"/>
  <c r="E12" i="2" s="1"/>
  <c r="F12" i="2"/>
  <c r="D12" i="2" s="1"/>
  <c r="R11" i="2"/>
  <c r="Q11" i="2"/>
  <c r="P11" i="2"/>
  <c r="P10" i="2" s="1"/>
  <c r="P9" i="2" s="1"/>
  <c r="P15" i="2" s="1"/>
  <c r="O11" i="2"/>
  <c r="O10" i="2" s="1"/>
  <c r="O9" i="2" s="1"/>
  <c r="O15" i="2" s="1"/>
  <c r="N11" i="2"/>
  <c r="M11" i="2"/>
  <c r="L11" i="2"/>
  <c r="K11" i="2"/>
  <c r="J11" i="2"/>
  <c r="J10" i="2" s="1"/>
  <c r="J9" i="2" s="1"/>
  <c r="J15" i="2" s="1"/>
  <c r="I11" i="2"/>
  <c r="I10" i="2" s="1"/>
  <c r="I9" i="2" s="1"/>
  <c r="I15" i="2" s="1"/>
  <c r="H11" i="2"/>
  <c r="H10" i="2" s="1"/>
  <c r="H9" i="2" s="1"/>
  <c r="H15" i="2" s="1"/>
  <c r="G11" i="2"/>
  <c r="E11" i="2" s="1"/>
  <c r="F11" i="2"/>
  <c r="D11" i="2" s="1"/>
  <c r="N10" i="2"/>
  <c r="N9" i="2" s="1"/>
  <c r="N15" i="2" s="1"/>
  <c r="M10" i="2"/>
  <c r="L10" i="2"/>
  <c r="K10" i="2"/>
  <c r="F10" i="2"/>
  <c r="F9" i="2" s="1"/>
  <c r="M9" i="2"/>
  <c r="M15" i="2" s="1"/>
  <c r="L9" i="2"/>
  <c r="K9" i="2"/>
  <c r="F8" i="2"/>
  <c r="D8" i="2" s="1"/>
  <c r="E8" i="2"/>
  <c r="D24" i="2" l="1"/>
  <c r="D23" i="2" s="1"/>
  <c r="D29" i="2" s="1"/>
  <c r="D38" i="2"/>
  <c r="D37" i="2" s="1"/>
  <c r="D43" i="2" s="1"/>
  <c r="D10" i="2"/>
  <c r="D9" i="2" s="1"/>
  <c r="D15" i="2" s="1"/>
  <c r="G23" i="2"/>
  <c r="E24" i="2"/>
  <c r="G38" i="2"/>
  <c r="E25" i="2"/>
  <c r="F15" i="2"/>
  <c r="F43" i="2"/>
  <c r="G10" i="2"/>
  <c r="E10" i="2" l="1"/>
  <c r="E9" i="2" s="1"/>
  <c r="E15" i="2" s="1"/>
  <c r="G9" i="2"/>
  <c r="G15" i="2" s="1"/>
  <c r="E38" i="2"/>
  <c r="G37" i="2"/>
  <c r="G29" i="2"/>
  <c r="E23" i="2"/>
  <c r="E29" i="2" s="1"/>
  <c r="E37" i="2" l="1"/>
  <c r="E43" i="2" s="1"/>
  <c r="G43" i="2"/>
  <c r="R42" i="1" l="1"/>
  <c r="Q42" i="1"/>
  <c r="P42" i="1"/>
  <c r="O42" i="1"/>
  <c r="N42" i="1"/>
  <c r="M42" i="1"/>
  <c r="L42" i="1"/>
  <c r="K42" i="1"/>
  <c r="J42" i="1"/>
  <c r="D42" i="1" s="1"/>
  <c r="I42" i="1"/>
  <c r="H42" i="1"/>
  <c r="G42" i="1"/>
  <c r="E42" i="1" s="1"/>
  <c r="F42" i="1"/>
  <c r="R41" i="1"/>
  <c r="Q41" i="1"/>
  <c r="P41" i="1"/>
  <c r="O41" i="1"/>
  <c r="N41" i="1"/>
  <c r="M41" i="1"/>
  <c r="L41" i="1"/>
  <c r="K41" i="1"/>
  <c r="K38" i="1" s="1"/>
  <c r="K37" i="1" s="1"/>
  <c r="K43" i="1" s="1"/>
  <c r="J41" i="1"/>
  <c r="I41" i="1"/>
  <c r="H41" i="1"/>
  <c r="G41" i="1"/>
  <c r="E41" i="1" s="1"/>
  <c r="F41" i="1"/>
  <c r="D41" i="1" s="1"/>
  <c r="R40" i="1"/>
  <c r="R38" i="1" s="1"/>
  <c r="R37" i="1" s="1"/>
  <c r="R43" i="1" s="1"/>
  <c r="Q40" i="1"/>
  <c r="P40" i="1"/>
  <c r="P38" i="1" s="1"/>
  <c r="P37" i="1" s="1"/>
  <c r="P43" i="1" s="1"/>
  <c r="O40" i="1"/>
  <c r="N40" i="1"/>
  <c r="M40" i="1"/>
  <c r="L40" i="1"/>
  <c r="K40" i="1"/>
  <c r="J40" i="1"/>
  <c r="I40" i="1"/>
  <c r="H40" i="1"/>
  <c r="H38" i="1" s="1"/>
  <c r="H37" i="1" s="1"/>
  <c r="H43" i="1" s="1"/>
  <c r="G40" i="1"/>
  <c r="E40" i="1" s="1"/>
  <c r="F40" i="1"/>
  <c r="D40" i="1" s="1"/>
  <c r="R39" i="1"/>
  <c r="Q39" i="1"/>
  <c r="Q38" i="1" s="1"/>
  <c r="Q37" i="1" s="1"/>
  <c r="Q43" i="1" s="1"/>
  <c r="P39" i="1"/>
  <c r="O39" i="1"/>
  <c r="O38" i="1" s="1"/>
  <c r="O37" i="1" s="1"/>
  <c r="O43" i="1" s="1"/>
  <c r="N39" i="1"/>
  <c r="M39" i="1"/>
  <c r="L39" i="1"/>
  <c r="K39" i="1"/>
  <c r="J39" i="1"/>
  <c r="J38" i="1" s="1"/>
  <c r="J37" i="1" s="1"/>
  <c r="J43" i="1" s="1"/>
  <c r="I39" i="1"/>
  <c r="I38" i="1" s="1"/>
  <c r="I37" i="1" s="1"/>
  <c r="I43" i="1" s="1"/>
  <c r="H39" i="1"/>
  <c r="G39" i="1"/>
  <c r="E39" i="1" s="1"/>
  <c r="F39" i="1"/>
  <c r="D39" i="1" s="1"/>
  <c r="N38" i="1"/>
  <c r="N37" i="1" s="1"/>
  <c r="N43" i="1" s="1"/>
  <c r="M38" i="1"/>
  <c r="L38" i="1"/>
  <c r="F38" i="1"/>
  <c r="F37" i="1" s="1"/>
  <c r="M37" i="1"/>
  <c r="M43" i="1" s="1"/>
  <c r="L37" i="1"/>
  <c r="L43" i="1" s="1"/>
  <c r="F36" i="1"/>
  <c r="D36" i="1" s="1"/>
  <c r="E36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 s="1"/>
  <c r="F28" i="1"/>
  <c r="D28" i="1" s="1"/>
  <c r="R27" i="1"/>
  <c r="Q27" i="1"/>
  <c r="P27" i="1"/>
  <c r="O27" i="1"/>
  <c r="O24" i="1" s="1"/>
  <c r="O23" i="1" s="1"/>
  <c r="O29" i="1" s="1"/>
  <c r="N27" i="1"/>
  <c r="M27" i="1"/>
  <c r="L27" i="1"/>
  <c r="K27" i="1"/>
  <c r="J27" i="1"/>
  <c r="I27" i="1"/>
  <c r="H27" i="1"/>
  <c r="G27" i="1"/>
  <c r="G24" i="1" s="1"/>
  <c r="F27" i="1"/>
  <c r="D27" i="1" s="1"/>
  <c r="E27" i="1"/>
  <c r="R26" i="1"/>
  <c r="Q26" i="1"/>
  <c r="P26" i="1"/>
  <c r="O26" i="1"/>
  <c r="N26" i="1"/>
  <c r="N24" i="1" s="1"/>
  <c r="N23" i="1" s="1"/>
  <c r="N29" i="1" s="1"/>
  <c r="M26" i="1"/>
  <c r="L26" i="1"/>
  <c r="L24" i="1" s="1"/>
  <c r="L23" i="1" s="1"/>
  <c r="L29" i="1" s="1"/>
  <c r="K26" i="1"/>
  <c r="J26" i="1"/>
  <c r="I26" i="1"/>
  <c r="H26" i="1"/>
  <c r="G26" i="1"/>
  <c r="E26" i="1" s="1"/>
  <c r="F26" i="1"/>
  <c r="D26" i="1"/>
  <c r="R25" i="1"/>
  <c r="Q25" i="1"/>
  <c r="P25" i="1"/>
  <c r="O25" i="1"/>
  <c r="N25" i="1"/>
  <c r="M25" i="1"/>
  <c r="M24" i="1" s="1"/>
  <c r="M23" i="1" s="1"/>
  <c r="M29" i="1" s="1"/>
  <c r="L25" i="1"/>
  <c r="K25" i="1"/>
  <c r="K24" i="1" s="1"/>
  <c r="K23" i="1" s="1"/>
  <c r="K29" i="1" s="1"/>
  <c r="J25" i="1"/>
  <c r="I25" i="1"/>
  <c r="H25" i="1"/>
  <c r="G25" i="1"/>
  <c r="F25" i="1"/>
  <c r="F24" i="1" s="1"/>
  <c r="F23" i="1" s="1"/>
  <c r="E25" i="1"/>
  <c r="R24" i="1"/>
  <c r="R23" i="1" s="1"/>
  <c r="R29" i="1" s="1"/>
  <c r="Q24" i="1"/>
  <c r="P24" i="1"/>
  <c r="P23" i="1" s="1"/>
  <c r="P29" i="1" s="1"/>
  <c r="J24" i="1"/>
  <c r="J23" i="1" s="1"/>
  <c r="J29" i="1" s="1"/>
  <c r="I24" i="1"/>
  <c r="H24" i="1"/>
  <c r="H23" i="1" s="1"/>
  <c r="H29" i="1" s="1"/>
  <c r="Q23" i="1"/>
  <c r="Q29" i="1" s="1"/>
  <c r="I23" i="1"/>
  <c r="I29" i="1" s="1"/>
  <c r="F22" i="1"/>
  <c r="F29" i="1" s="1"/>
  <c r="E22" i="1"/>
  <c r="D22" i="1"/>
  <c r="R14" i="1"/>
  <c r="Q14" i="1"/>
  <c r="P14" i="1"/>
  <c r="O14" i="1"/>
  <c r="N14" i="1"/>
  <c r="M14" i="1"/>
  <c r="L14" i="1"/>
  <c r="K14" i="1"/>
  <c r="J14" i="1"/>
  <c r="D14" i="1" s="1"/>
  <c r="I14" i="1"/>
  <c r="H14" i="1"/>
  <c r="G14" i="1"/>
  <c r="E14" i="1" s="1"/>
  <c r="F14" i="1"/>
  <c r="R13" i="1"/>
  <c r="Q13" i="1"/>
  <c r="P13" i="1"/>
  <c r="O13" i="1"/>
  <c r="N13" i="1"/>
  <c r="M13" i="1"/>
  <c r="L13" i="1"/>
  <c r="K13" i="1"/>
  <c r="K10" i="1" s="1"/>
  <c r="K9" i="1" s="1"/>
  <c r="K15" i="1" s="1"/>
  <c r="J13" i="1"/>
  <c r="I13" i="1"/>
  <c r="H13" i="1"/>
  <c r="G13" i="1"/>
  <c r="E13" i="1" s="1"/>
  <c r="F13" i="1"/>
  <c r="D13" i="1" s="1"/>
  <c r="R12" i="1"/>
  <c r="Q12" i="1"/>
  <c r="P12" i="1"/>
  <c r="P10" i="1" s="1"/>
  <c r="P9" i="1" s="1"/>
  <c r="P15" i="1" s="1"/>
  <c r="O12" i="1"/>
  <c r="N12" i="1"/>
  <c r="M12" i="1"/>
  <c r="L12" i="1"/>
  <c r="K12" i="1"/>
  <c r="J12" i="1"/>
  <c r="I12" i="1"/>
  <c r="H12" i="1"/>
  <c r="H10" i="1" s="1"/>
  <c r="H9" i="1" s="1"/>
  <c r="H15" i="1" s="1"/>
  <c r="G12" i="1"/>
  <c r="E12" i="1" s="1"/>
  <c r="F12" i="1"/>
  <c r="D12" i="1" s="1"/>
  <c r="R11" i="1"/>
  <c r="R10" i="1" s="1"/>
  <c r="R9" i="1" s="1"/>
  <c r="R15" i="1" s="1"/>
  <c r="Q11" i="1"/>
  <c r="Q10" i="1" s="1"/>
  <c r="Q9" i="1" s="1"/>
  <c r="Q15" i="1" s="1"/>
  <c r="P11" i="1"/>
  <c r="O11" i="1"/>
  <c r="O10" i="1" s="1"/>
  <c r="O9" i="1" s="1"/>
  <c r="O15" i="1" s="1"/>
  <c r="N11" i="1"/>
  <c r="M11" i="1"/>
  <c r="L11" i="1"/>
  <c r="K11" i="1"/>
  <c r="J11" i="1"/>
  <c r="J10" i="1" s="1"/>
  <c r="J9" i="1" s="1"/>
  <c r="J15" i="1" s="1"/>
  <c r="I11" i="1"/>
  <c r="I10" i="1" s="1"/>
  <c r="I9" i="1" s="1"/>
  <c r="I15" i="1" s="1"/>
  <c r="H11" i="1"/>
  <c r="G11" i="1"/>
  <c r="E11" i="1" s="1"/>
  <c r="F11" i="1"/>
  <c r="D11" i="1" s="1"/>
  <c r="N10" i="1"/>
  <c r="N9" i="1" s="1"/>
  <c r="N15" i="1" s="1"/>
  <c r="M10" i="1"/>
  <c r="L10" i="1"/>
  <c r="F10" i="1"/>
  <c r="F9" i="1" s="1"/>
  <c r="M9" i="1"/>
  <c r="M15" i="1" s="1"/>
  <c r="L9" i="1"/>
  <c r="L15" i="1" s="1"/>
  <c r="F8" i="1"/>
  <c r="D8" i="1" s="1"/>
  <c r="E8" i="1"/>
  <c r="D38" i="1" l="1"/>
  <c r="D37" i="1" s="1"/>
  <c r="D43" i="1"/>
  <c r="D10" i="1"/>
  <c r="D9" i="1" s="1"/>
  <c r="D15" i="1" s="1"/>
  <c r="G23" i="1"/>
  <c r="E24" i="1"/>
  <c r="G10" i="1"/>
  <c r="D25" i="1"/>
  <c r="D24" i="1" s="1"/>
  <c r="D23" i="1" s="1"/>
  <c r="D29" i="1" s="1"/>
  <c r="G38" i="1"/>
  <c r="F15" i="1"/>
  <c r="F43" i="1"/>
  <c r="E38" i="1" l="1"/>
  <c r="G37" i="1"/>
  <c r="G29" i="1"/>
  <c r="E23" i="1"/>
  <c r="E29" i="1" s="1"/>
  <c r="E10" i="1"/>
  <c r="E9" i="1" s="1"/>
  <c r="E15" i="1" s="1"/>
  <c r="G9" i="1"/>
  <c r="G15" i="1" s="1"/>
  <c r="E37" i="1" l="1"/>
  <c r="E43" i="1" s="1"/>
  <c r="G43" i="1"/>
</calcChain>
</file>

<file path=xl/sharedStrings.xml><?xml version="1.0" encoding="utf-8"?>
<sst xmlns="http://schemas.openxmlformats.org/spreadsheetml/2006/main" count="703" uniqueCount="41">
  <si>
    <t>Показатель</t>
  </si>
  <si>
    <t>на отчетную дату по платежам, начисленным за период</t>
  </si>
  <si>
    <t>Приложение 1</t>
  </si>
  <si>
    <t>тыс. рублей</t>
  </si>
  <si>
    <t>Наименование муниципального образования</t>
  </si>
  <si>
    <t xml:space="preserve"> на отчетную дату </t>
  </si>
  <si>
    <t>Просроченная  (один и более месяца)</t>
  </si>
  <si>
    <t>Всего</t>
  </si>
  <si>
    <t xml:space="preserve">до 1 месяца (текущая задолженность) </t>
  </si>
  <si>
    <t xml:space="preserve">от 1 до 2 месяцев </t>
  </si>
  <si>
    <t>от 2 до 12 месяцев</t>
  </si>
  <si>
    <t xml:space="preserve">от 12 месяцев и более </t>
  </si>
  <si>
    <t>не реальная к взысканию</t>
  </si>
  <si>
    <t>№ п/п</t>
  </si>
  <si>
    <t>1. Задолженность организаций бюджетной сферы</t>
  </si>
  <si>
    <t>2.1 в отношении имущества, находящегося:</t>
  </si>
  <si>
    <t>2.1.1 в частной собственности</t>
  </si>
  <si>
    <t>2.1.2 в муниципальной собственности (наниматели)</t>
  </si>
  <si>
    <t>2.1.3 в муниципальной собственности (пустующие жилые помещения)</t>
  </si>
  <si>
    <t>3 Прочие потребители</t>
  </si>
  <si>
    <t>Работа с неплательщиками за предоставленные коммунальные услуги в текущем году</t>
  </si>
  <si>
    <t>Судебные дела принятые к исполнению УФССП* на 1 число отчетного месяца нарастающим итогом с начала текущего года</t>
  </si>
  <si>
    <t>Исполнительные листы, возвращенные без удовлетворения УФСПП* на 1 число отчетного месяца нарастающим итогом с начала текущего года</t>
  </si>
  <si>
    <t xml:space="preserve">Размер взысканной задолженности на 1 число отчетного месяца нарастающим итогом с начала текущего года </t>
  </si>
  <si>
    <t>Подано судебных исков, кол-во</t>
  </si>
  <si>
    <t>на сумму</t>
  </si>
  <si>
    <t>количество, ед.</t>
  </si>
  <si>
    <t>сумма к взысканию</t>
  </si>
  <si>
    <t>2. Задолженность населения, в т.ч.:</t>
  </si>
  <si>
    <t>Самостоятельно направленные судебные приказы/иски в банки, пенсионный фонд, на работу должнику</t>
  </si>
  <si>
    <t>за 2023 год</t>
  </si>
  <si>
    <t>за 2022 год</t>
  </si>
  <si>
    <t>за 2021 год</t>
  </si>
  <si>
    <t>Нижневартовский район</t>
  </si>
  <si>
    <r>
      <t xml:space="preserve">Дебиторская задолженность и работа по взысканию управляющих организаций и организаций коммунального комплекса, оказывающих услуги потребителям на территории Ханты-Мансийского автономного округа - Югры
 по состоянию на </t>
    </r>
    <r>
      <rPr>
        <b/>
        <u/>
        <sz val="14"/>
        <color theme="1"/>
        <rFont val="Times New Roman"/>
        <family val="1"/>
        <charset val="204"/>
      </rPr>
      <t>1 марта 2023 года</t>
    </r>
  </si>
  <si>
    <r>
      <t xml:space="preserve">Дебиторская задолженность и работа по взысканию управляющих организаций и организаций коммунального комплекса, оказывающих услуги потребителям на территории Ханты-Мансийского автономного округа - Югры
 по состоянию на </t>
    </r>
    <r>
      <rPr>
        <b/>
        <u/>
        <sz val="14"/>
        <color theme="1"/>
        <rFont val="Times New Roman"/>
        <family val="1"/>
        <charset val="204"/>
      </rPr>
      <t>1 апреля 2023 года</t>
    </r>
  </si>
  <si>
    <r>
      <t xml:space="preserve">Дебиторская задолженность и работа по взысканию управляющих организаций и организаций коммунального комплекса, оказывающих услуги потребителям на территории Ханты-Мансийского автономного округа - Югры
 по состоянию на </t>
    </r>
    <r>
      <rPr>
        <b/>
        <u/>
        <sz val="14"/>
        <color theme="1"/>
        <rFont val="Times New Roman"/>
        <family val="1"/>
        <charset val="204"/>
      </rPr>
      <t>1 мая 2023 года</t>
    </r>
  </si>
  <si>
    <r>
      <t xml:space="preserve">Дебиторская задолженность и работа по взысканию управляющих организаций и организаций коммунального комплекса, оказывающих услуги потребителям на территории Ханты-Мансийского автономного округа - Югры
 по состоянию на </t>
    </r>
    <r>
      <rPr>
        <b/>
        <u/>
        <sz val="14"/>
        <color theme="1"/>
        <rFont val="Times New Roman"/>
        <family val="1"/>
        <charset val="204"/>
      </rPr>
      <t>1 июня 2023 года</t>
    </r>
  </si>
  <si>
    <r>
      <t xml:space="preserve">Дебиторская задолженность и работа по взысканию управляющих организаций и организаций коммунального комплекса, оказывающих услуги потребителям на территории Ханты-Мансийского автономного округа - Югры
 по состоянию на </t>
    </r>
    <r>
      <rPr>
        <b/>
        <u/>
        <sz val="14"/>
        <color theme="1"/>
        <rFont val="Times New Roman"/>
        <family val="1"/>
        <charset val="204"/>
      </rPr>
      <t>1 июля 2023 года</t>
    </r>
  </si>
  <si>
    <r>
      <t xml:space="preserve">Дебиторская задолженность и работа по взысканию управляющих организаций и организаций коммунального комплекса, оказывающих услуги потребителям на территории Ханты-Мансийского автономного округа - Югры
 по состоянию на </t>
    </r>
    <r>
      <rPr>
        <b/>
        <u/>
        <sz val="14"/>
        <color theme="1"/>
        <rFont val="Times New Roman"/>
        <family val="1"/>
        <charset val="204"/>
      </rPr>
      <t>1 августа 2023 года</t>
    </r>
  </si>
  <si>
    <r>
      <t xml:space="preserve">Дебиторская задолженность и работа по взысканию управляющих организаций и организаций коммунального комплекса, оказывающих услуги потребителям на территории Ханты-Мансийского автономного округа - Югры
 по состоянию на </t>
    </r>
    <r>
      <rPr>
        <b/>
        <u/>
        <sz val="14"/>
        <color theme="1"/>
        <rFont val="Times New Roman"/>
        <family val="1"/>
        <charset val="204"/>
      </rPr>
      <t>1 сентября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</si>
</sst>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43" fontId="2" fillId="2" borderId="0" xfId="0" applyNumberFormat="1" applyFont="1" applyFill="1" applyBorder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3" fontId="1" fillId="2" borderId="1" xfId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3" fontId="1" fillId="2" borderId="1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.%20%20&#1044;&#1058;%20&#1054;&#1050;&#1050;%20&#1080;%20&#1059;&#1050;%20&#1089;&#1074;&#1086;&#1076;%2001.03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.%20%20&#1044;&#1058;%20&#1054;&#1050;&#1050;%20&#1080;%20&#1059;&#1050;%20&#1089;&#1074;&#1086;&#1076;%2001.04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.%20%20&#1044;&#1058;%20&#1054;&#1050;&#1050;%20&#1080;%20&#1059;&#1050;%20&#1089;&#1074;&#1086;&#1076;%2001.05.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.%20%20&#1044;&#1058;%20&#1054;&#1050;&#1050;%20&#1080;%20&#1059;&#1050;%20&#1089;&#1074;&#1086;&#1076;%2001.06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.%20%20&#1044;&#1058;%20&#1054;&#1050;&#1050;%20&#1080;%20&#1059;&#1050;%20&#1089;&#1074;&#1086;&#1076;%2001.07.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.%20%20&#1044;&#1058;%20&#1054;&#1050;&#1050;%20&#1080;%20&#1059;&#1050;%20&#1089;&#1074;&#1086;&#1076;%2001.08.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.%20%20&#1044;&#1058;%20&#1054;&#1050;&#1050;%20&#1080;%20&#1059;&#1050;%20&#1089;&#1074;&#1086;&#1076;%2001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3"/>
      <sheetName val="АМЖКУ"/>
      <sheetName val="СЖКХ"/>
      <sheetName val="ГРЭС"/>
      <sheetName val="ЖКХ"/>
      <sheetName val="ИЖКХ"/>
      <sheetName val="Чистый двор"/>
      <sheetName val="Жилище"/>
      <sheetName val="Прогресс"/>
      <sheetName val="Наш дом"/>
      <sheetName val="Уют"/>
      <sheetName val="Радуга"/>
    </sheetNames>
    <sheetDataSet>
      <sheetData sheetId="0"/>
      <sheetData sheetId="1">
        <row r="8">
          <cell r="F8">
            <v>621.39</v>
          </cell>
        </row>
        <row r="11">
          <cell r="F11">
            <v>9243.4699999999993</v>
          </cell>
          <cell r="G11">
            <v>577.13</v>
          </cell>
          <cell r="H11">
            <v>3424.08</v>
          </cell>
          <cell r="I11">
            <v>6020.42</v>
          </cell>
          <cell r="J11">
            <v>4424.74</v>
          </cell>
          <cell r="K11">
            <v>60</v>
          </cell>
          <cell r="L11">
            <v>4795.47</v>
          </cell>
          <cell r="M11">
            <v>108</v>
          </cell>
          <cell r="N11">
            <v>3117.94</v>
          </cell>
          <cell r="O11">
            <v>2</v>
          </cell>
          <cell r="P11">
            <v>75.209999999999994</v>
          </cell>
          <cell r="Q11">
            <v>1868.8</v>
          </cell>
          <cell r="R11">
            <v>0</v>
          </cell>
        </row>
        <row r="12">
          <cell r="F12">
            <v>1062.23</v>
          </cell>
          <cell r="G12">
            <v>897.21</v>
          </cell>
          <cell r="H12">
            <v>2063.19</v>
          </cell>
          <cell r="I12">
            <v>1466.1599999999999</v>
          </cell>
          <cell r="J12">
            <v>5209.33</v>
          </cell>
        </row>
        <row r="13">
          <cell r="F13">
            <v>61.88</v>
          </cell>
        </row>
        <row r="14">
          <cell r="F14">
            <v>1026.3699999999999</v>
          </cell>
          <cell r="G14">
            <v>514.79999999999995</v>
          </cell>
          <cell r="H14">
            <v>942.58</v>
          </cell>
          <cell r="I14">
            <v>727.73</v>
          </cell>
          <cell r="J14">
            <v>2323.33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2">
          <cell r="F22">
            <v>613.38</v>
          </cell>
        </row>
        <row r="25">
          <cell r="F25">
            <v>7140.87</v>
          </cell>
          <cell r="G25">
            <v>456.11</v>
          </cell>
          <cell r="H25">
            <v>2842.58</v>
          </cell>
          <cell r="I25">
            <v>9729.68</v>
          </cell>
          <cell r="J25">
            <v>2248.1999999999998</v>
          </cell>
          <cell r="K25">
            <v>72</v>
          </cell>
          <cell r="L25">
            <v>2737.07</v>
          </cell>
          <cell r="M25">
            <v>53</v>
          </cell>
          <cell r="N25">
            <v>2467.91</v>
          </cell>
          <cell r="O25">
            <v>33</v>
          </cell>
          <cell r="P25">
            <v>2651.16</v>
          </cell>
          <cell r="Q25">
            <v>820.31</v>
          </cell>
          <cell r="R25">
            <v>0</v>
          </cell>
        </row>
        <row r="26">
          <cell r="F26">
            <v>2001.84</v>
          </cell>
          <cell r="G26">
            <v>235.45</v>
          </cell>
          <cell r="H26">
            <v>1445.6</v>
          </cell>
          <cell r="I26">
            <v>2388.0400000000009</v>
          </cell>
          <cell r="J26">
            <v>2717.5</v>
          </cell>
        </row>
        <row r="27">
          <cell r="F27">
            <v>30.97</v>
          </cell>
        </row>
        <row r="28">
          <cell r="F28">
            <v>2159.5</v>
          </cell>
          <cell r="G28">
            <v>653.47</v>
          </cell>
          <cell r="H28">
            <v>1119.1600000000001</v>
          </cell>
          <cell r="I28">
            <v>1023.78</v>
          </cell>
          <cell r="J28">
            <v>3731.63</v>
          </cell>
        </row>
        <row r="36">
          <cell r="F36">
            <v>4489.42</v>
          </cell>
        </row>
        <row r="39">
          <cell r="F39">
            <v>5958.91</v>
          </cell>
          <cell r="G39">
            <v>470.12</v>
          </cell>
          <cell r="H39">
            <v>3426.8</v>
          </cell>
          <cell r="I39">
            <v>4755.03</v>
          </cell>
          <cell r="J39">
            <v>3298.92</v>
          </cell>
          <cell r="K39">
            <v>42</v>
          </cell>
          <cell r="L39">
            <v>957.07</v>
          </cell>
          <cell r="M39">
            <v>26</v>
          </cell>
          <cell r="N39">
            <v>878.67</v>
          </cell>
          <cell r="O39">
            <v>16</v>
          </cell>
          <cell r="P39">
            <v>851.76</v>
          </cell>
          <cell r="Q39">
            <v>231.31</v>
          </cell>
          <cell r="R39">
            <v>0</v>
          </cell>
        </row>
        <row r="40">
          <cell r="F40">
            <v>2826.1</v>
          </cell>
          <cell r="G40">
            <v>313.48</v>
          </cell>
          <cell r="H40">
            <v>2022.13</v>
          </cell>
          <cell r="I40">
            <v>6327.84</v>
          </cell>
          <cell r="J40">
            <v>2865.1</v>
          </cell>
        </row>
        <row r="41">
          <cell r="F41">
            <v>86.63</v>
          </cell>
        </row>
        <row r="42">
          <cell r="F42">
            <v>1617.21</v>
          </cell>
          <cell r="G42">
            <v>2119.6799999999998</v>
          </cell>
          <cell r="H42">
            <v>2977.68</v>
          </cell>
          <cell r="I42">
            <v>1002.46</v>
          </cell>
          <cell r="J42">
            <v>3573.82</v>
          </cell>
        </row>
      </sheetData>
      <sheetData sheetId="2">
        <row r="8">
          <cell r="F8">
            <v>0</v>
          </cell>
        </row>
        <row r="11">
          <cell r="F11">
            <v>7354.3</v>
          </cell>
          <cell r="G11">
            <v>7803.59</v>
          </cell>
          <cell r="H11">
            <v>6702.77</v>
          </cell>
          <cell r="I11">
            <v>429.8</v>
          </cell>
          <cell r="K11">
            <v>45</v>
          </cell>
          <cell r="L11">
            <v>2225.58</v>
          </cell>
          <cell r="M11">
            <v>33</v>
          </cell>
          <cell r="N11">
            <v>642.61</v>
          </cell>
          <cell r="Q11">
            <v>974.18</v>
          </cell>
          <cell r="R11">
            <v>0</v>
          </cell>
        </row>
        <row r="14">
          <cell r="F14">
            <v>1321.14</v>
          </cell>
          <cell r="G14">
            <v>401.9</v>
          </cell>
          <cell r="H14">
            <v>305.47000000000003</v>
          </cell>
          <cell r="I14">
            <v>429.8</v>
          </cell>
        </row>
        <row r="22">
          <cell r="F22">
            <v>2048</v>
          </cell>
        </row>
        <row r="25">
          <cell r="F25">
            <v>7315.1</v>
          </cell>
          <cell r="G25">
            <v>6542.7</v>
          </cell>
          <cell r="H25">
            <v>8136.9</v>
          </cell>
          <cell r="I25">
            <v>750</v>
          </cell>
          <cell r="K25">
            <v>40</v>
          </cell>
          <cell r="L25">
            <v>1202.7</v>
          </cell>
          <cell r="M25">
            <v>34</v>
          </cell>
          <cell r="N25">
            <v>2194.3000000000002</v>
          </cell>
          <cell r="O25">
            <v>0</v>
          </cell>
          <cell r="P25">
            <v>0</v>
          </cell>
          <cell r="Q25">
            <v>366</v>
          </cell>
          <cell r="R25">
            <v>0</v>
          </cell>
        </row>
        <row r="26">
          <cell r="I26">
            <v>0</v>
          </cell>
        </row>
        <row r="28">
          <cell r="F28">
            <v>593.20000000000005</v>
          </cell>
          <cell r="G28">
            <v>254.9</v>
          </cell>
          <cell r="H28">
            <v>257.8</v>
          </cell>
          <cell r="I28">
            <v>750</v>
          </cell>
        </row>
        <row r="36">
          <cell r="F36">
            <v>9178.2000000000007</v>
          </cell>
        </row>
        <row r="39">
          <cell r="F39">
            <v>9187.2999999999993</v>
          </cell>
          <cell r="G39">
            <v>15083.6</v>
          </cell>
          <cell r="H39">
            <v>3465.8</v>
          </cell>
          <cell r="I39">
            <v>980.8</v>
          </cell>
          <cell r="K39">
            <v>48</v>
          </cell>
          <cell r="L39">
            <v>2669</v>
          </cell>
          <cell r="M39">
            <v>19</v>
          </cell>
          <cell r="N39">
            <v>926</v>
          </cell>
          <cell r="O39">
            <v>3</v>
          </cell>
          <cell r="P39">
            <v>73.5</v>
          </cell>
          <cell r="Q39">
            <v>457</v>
          </cell>
          <cell r="R39">
            <v>0</v>
          </cell>
        </row>
        <row r="42">
          <cell r="F42">
            <v>2054.6999999999998</v>
          </cell>
          <cell r="G42">
            <v>108.4</v>
          </cell>
          <cell r="H42">
            <v>212.1</v>
          </cell>
          <cell r="I42">
            <v>454</v>
          </cell>
        </row>
      </sheetData>
      <sheetData sheetId="3">
        <row r="8">
          <cell r="F8">
            <v>4581.7561299999998</v>
          </cell>
        </row>
        <row r="11">
          <cell r="F11">
            <v>22853.061590000001</v>
          </cell>
          <cell r="G11">
            <v>3006.27396</v>
          </cell>
          <cell r="H11">
            <v>6440.38951</v>
          </cell>
          <cell r="I11">
            <v>20515.45478</v>
          </cell>
          <cell r="K11">
            <v>145</v>
          </cell>
          <cell r="L11">
            <v>387.9</v>
          </cell>
          <cell r="M11">
            <v>348</v>
          </cell>
          <cell r="N11">
            <v>1500.94</v>
          </cell>
          <cell r="R11">
            <v>223.94755000000001</v>
          </cell>
        </row>
        <row r="22">
          <cell r="F22">
            <v>4014.85</v>
          </cell>
        </row>
        <row r="25">
          <cell r="F25">
            <v>22237.545099999999</v>
          </cell>
          <cell r="G25">
            <v>2884.85745</v>
          </cell>
          <cell r="H25">
            <v>6998.1481299999996</v>
          </cell>
          <cell r="I25">
            <v>14726.464660000001</v>
          </cell>
          <cell r="K25">
            <v>741</v>
          </cell>
          <cell r="L25">
            <v>2560.7600000000002</v>
          </cell>
          <cell r="M25">
            <v>134</v>
          </cell>
          <cell r="N25">
            <v>546.33399999999995</v>
          </cell>
          <cell r="O25">
            <v>6</v>
          </cell>
          <cell r="P25">
            <v>7.5529999999999999</v>
          </cell>
          <cell r="Q25">
            <v>578.58000000000004</v>
          </cell>
          <cell r="R25">
            <v>148.81</v>
          </cell>
        </row>
        <row r="26">
          <cell r="I26">
            <v>0</v>
          </cell>
        </row>
        <row r="36">
          <cell r="F36">
            <v>6490.1</v>
          </cell>
        </row>
        <row r="39">
          <cell r="F39">
            <v>24667.18</v>
          </cell>
          <cell r="G39">
            <v>7376.65</v>
          </cell>
          <cell r="H39">
            <v>4023.22</v>
          </cell>
          <cell r="I39">
            <v>12136.16</v>
          </cell>
          <cell r="K39">
            <v>214</v>
          </cell>
          <cell r="L39">
            <v>1776.87</v>
          </cell>
          <cell r="M39">
            <v>46</v>
          </cell>
          <cell r="N39">
            <v>529.38900000000001</v>
          </cell>
          <cell r="O39">
            <v>0</v>
          </cell>
          <cell r="P39">
            <v>0</v>
          </cell>
          <cell r="Q39">
            <v>297.52999999999997</v>
          </cell>
          <cell r="R39">
            <v>187.72640999999999</v>
          </cell>
        </row>
      </sheetData>
      <sheetData sheetId="4">
        <row r="8">
          <cell r="E8">
            <v>0</v>
          </cell>
        </row>
        <row r="11">
          <cell r="F11">
            <v>93.65</v>
          </cell>
          <cell r="G11">
            <v>321.52</v>
          </cell>
          <cell r="H11">
            <v>525.14</v>
          </cell>
          <cell r="I11">
            <v>985.42</v>
          </cell>
        </row>
        <row r="12">
          <cell r="F12">
            <v>41.2</v>
          </cell>
          <cell r="G12">
            <v>98.45</v>
          </cell>
          <cell r="H12">
            <v>102.34</v>
          </cell>
          <cell r="I12">
            <v>52.4</v>
          </cell>
        </row>
        <row r="22">
          <cell r="E22">
            <v>0</v>
          </cell>
        </row>
        <row r="25">
          <cell r="F25">
            <v>209.94</v>
          </cell>
          <cell r="G25">
            <v>98.36</v>
          </cell>
          <cell r="H25">
            <v>965.23</v>
          </cell>
          <cell r="K25">
            <v>11</v>
          </cell>
          <cell r="L25">
            <v>238.72</v>
          </cell>
          <cell r="M25">
            <v>11</v>
          </cell>
          <cell r="N25">
            <v>238.72</v>
          </cell>
          <cell r="Q25">
            <v>11.368</v>
          </cell>
          <cell r="R25">
            <v>0</v>
          </cell>
        </row>
        <row r="26">
          <cell r="F26">
            <v>92.71</v>
          </cell>
          <cell r="G26">
            <v>63.25</v>
          </cell>
          <cell r="H26">
            <v>365.25</v>
          </cell>
          <cell r="K26">
            <v>2</v>
          </cell>
          <cell r="L26">
            <v>63.46</v>
          </cell>
          <cell r="M26">
            <v>2</v>
          </cell>
          <cell r="N26">
            <v>63.46</v>
          </cell>
          <cell r="R26">
            <v>0</v>
          </cell>
        </row>
        <row r="28">
          <cell r="F28">
            <v>12.39</v>
          </cell>
          <cell r="G28">
            <v>0</v>
          </cell>
          <cell r="H28">
            <v>0</v>
          </cell>
        </row>
        <row r="39">
          <cell r="F39">
            <v>360.12</v>
          </cell>
          <cell r="G39">
            <v>310.3</v>
          </cell>
          <cell r="H39">
            <v>1011.59</v>
          </cell>
          <cell r="K39">
            <v>33</v>
          </cell>
          <cell r="L39">
            <v>655.56</v>
          </cell>
          <cell r="M39">
            <v>26</v>
          </cell>
          <cell r="N39">
            <v>468.75</v>
          </cell>
          <cell r="O39">
            <v>7</v>
          </cell>
          <cell r="P39">
            <v>186.80999999999995</v>
          </cell>
          <cell r="Q39">
            <v>24.456</v>
          </cell>
          <cell r="R39">
            <v>0</v>
          </cell>
        </row>
        <row r="40">
          <cell r="F40">
            <v>214.95</v>
          </cell>
          <cell r="G40">
            <v>72.37</v>
          </cell>
          <cell r="H40">
            <v>431.93</v>
          </cell>
        </row>
        <row r="42">
          <cell r="F42">
            <v>97.6</v>
          </cell>
          <cell r="G42">
            <v>0</v>
          </cell>
        </row>
      </sheetData>
      <sheetData sheetId="5">
        <row r="8">
          <cell r="E8">
            <v>166.6</v>
          </cell>
        </row>
        <row r="11">
          <cell r="F11">
            <v>5115</v>
          </cell>
          <cell r="G11">
            <v>15318</v>
          </cell>
          <cell r="H11">
            <v>1897</v>
          </cell>
          <cell r="I11">
            <v>0</v>
          </cell>
          <cell r="K11">
            <v>75</v>
          </cell>
          <cell r="L11">
            <v>1722.2</v>
          </cell>
          <cell r="M11">
            <v>7</v>
          </cell>
          <cell r="N11">
            <v>29.37</v>
          </cell>
          <cell r="O11">
            <v>43</v>
          </cell>
          <cell r="P11">
            <v>314.99</v>
          </cell>
          <cell r="Q11">
            <v>29.37</v>
          </cell>
          <cell r="R11">
            <v>441.2</v>
          </cell>
        </row>
        <row r="14">
          <cell r="F14">
            <v>2103.6</v>
          </cell>
          <cell r="G14">
            <v>284</v>
          </cell>
          <cell r="H14">
            <v>89</v>
          </cell>
          <cell r="I14">
            <v>11500</v>
          </cell>
        </row>
        <row r="22">
          <cell r="E22">
            <v>10.82</v>
          </cell>
        </row>
        <row r="25">
          <cell r="F25">
            <v>4493.88</v>
          </cell>
          <cell r="G25">
            <v>6197.12</v>
          </cell>
          <cell r="H25">
            <v>112.32</v>
          </cell>
          <cell r="I25">
            <v>0</v>
          </cell>
          <cell r="K25">
            <v>122</v>
          </cell>
          <cell r="L25">
            <v>1148.45</v>
          </cell>
        </row>
        <row r="28">
          <cell r="F28">
            <v>427.35</v>
          </cell>
          <cell r="G28">
            <v>16488.34</v>
          </cell>
          <cell r="H28">
            <v>16985.740000000002</v>
          </cell>
          <cell r="L28">
            <v>16007.56</v>
          </cell>
        </row>
      </sheetData>
      <sheetData sheetId="6">
        <row r="11">
          <cell r="F11">
            <v>1127</v>
          </cell>
          <cell r="G11">
            <v>325</v>
          </cell>
          <cell r="H11">
            <v>134</v>
          </cell>
          <cell r="I11">
            <v>57</v>
          </cell>
          <cell r="K11">
            <v>37</v>
          </cell>
          <cell r="L11">
            <v>497.04</v>
          </cell>
          <cell r="M11">
            <v>42</v>
          </cell>
          <cell r="N11">
            <v>972.69</v>
          </cell>
          <cell r="Q11">
            <v>430.69</v>
          </cell>
          <cell r="R11">
            <v>0</v>
          </cell>
        </row>
        <row r="25">
          <cell r="F25">
            <v>971</v>
          </cell>
          <cell r="G25">
            <v>355</v>
          </cell>
          <cell r="H25">
            <v>146</v>
          </cell>
          <cell r="I25">
            <v>62</v>
          </cell>
          <cell r="K25">
            <v>48</v>
          </cell>
          <cell r="L25">
            <v>903.76</v>
          </cell>
          <cell r="M25">
            <v>235</v>
          </cell>
          <cell r="N25">
            <v>4321.42</v>
          </cell>
          <cell r="O25">
            <v>0</v>
          </cell>
          <cell r="P25">
            <v>0</v>
          </cell>
          <cell r="Q25">
            <v>218.79</v>
          </cell>
          <cell r="R25">
            <v>0</v>
          </cell>
        </row>
        <row r="39">
          <cell r="F39">
            <v>607</v>
          </cell>
          <cell r="G39">
            <v>281</v>
          </cell>
          <cell r="H39">
            <v>116</v>
          </cell>
          <cell r="I39">
            <v>48</v>
          </cell>
          <cell r="J39">
            <v>0</v>
          </cell>
          <cell r="K39">
            <v>24</v>
          </cell>
          <cell r="L39">
            <v>463.43</v>
          </cell>
          <cell r="M39">
            <v>105</v>
          </cell>
          <cell r="N39">
            <v>2581.77</v>
          </cell>
          <cell r="O39">
            <v>0</v>
          </cell>
          <cell r="P39">
            <v>0</v>
          </cell>
          <cell r="Q39">
            <v>74.17</v>
          </cell>
          <cell r="R39">
            <v>0</v>
          </cell>
        </row>
      </sheetData>
      <sheetData sheetId="7">
        <row r="12">
          <cell r="F12">
            <v>4947</v>
          </cell>
          <cell r="G12">
            <v>1439</v>
          </cell>
          <cell r="K12">
            <v>0</v>
          </cell>
          <cell r="L12">
            <v>0</v>
          </cell>
          <cell r="M12">
            <v>27</v>
          </cell>
          <cell r="N12">
            <v>967</v>
          </cell>
          <cell r="Q12">
            <v>130.19999999999999</v>
          </cell>
        </row>
        <row r="13">
          <cell r="F13">
            <v>75</v>
          </cell>
          <cell r="G13">
            <v>719</v>
          </cell>
        </row>
        <row r="26">
          <cell r="F26">
            <v>4584</v>
          </cell>
          <cell r="G26">
            <v>2265</v>
          </cell>
          <cell r="K26">
            <v>41</v>
          </cell>
          <cell r="L26">
            <v>1223</v>
          </cell>
          <cell r="M26">
            <v>50</v>
          </cell>
          <cell r="N26">
            <v>1796</v>
          </cell>
          <cell r="Q26">
            <v>658</v>
          </cell>
        </row>
        <row r="27">
          <cell r="F27">
            <v>148</v>
          </cell>
          <cell r="G27">
            <v>620</v>
          </cell>
          <cell r="K27">
            <v>2</v>
          </cell>
          <cell r="L27">
            <v>49</v>
          </cell>
        </row>
        <row r="40">
          <cell r="F40">
            <v>4493</v>
          </cell>
          <cell r="G40">
            <v>2094</v>
          </cell>
          <cell r="K40">
            <v>82</v>
          </cell>
          <cell r="L40">
            <v>2870</v>
          </cell>
          <cell r="Q40">
            <v>430</v>
          </cell>
        </row>
        <row r="41">
          <cell r="F41">
            <v>45</v>
          </cell>
          <cell r="G41">
            <v>490</v>
          </cell>
          <cell r="K41">
            <v>3</v>
          </cell>
          <cell r="L41">
            <v>166</v>
          </cell>
        </row>
      </sheetData>
      <sheetData sheetId="8">
        <row r="8">
          <cell r="F8">
            <v>-7.14</v>
          </cell>
        </row>
        <row r="11">
          <cell r="F11">
            <v>-326.18</v>
          </cell>
          <cell r="G11">
            <v>263.57</v>
          </cell>
          <cell r="H11">
            <v>1078.44</v>
          </cell>
          <cell r="I11">
            <v>1625.5099999999984</v>
          </cell>
          <cell r="J11">
            <v>25555.16</v>
          </cell>
          <cell r="K11">
            <v>49</v>
          </cell>
          <cell r="L11">
            <v>1173.9000000000001</v>
          </cell>
          <cell r="M11">
            <v>84</v>
          </cell>
          <cell r="N11">
            <v>1438.29</v>
          </cell>
          <cell r="O11">
            <v>2</v>
          </cell>
          <cell r="P11">
            <v>220.64</v>
          </cell>
          <cell r="Q11">
            <v>1068.9000000000001</v>
          </cell>
          <cell r="R11">
            <v>4</v>
          </cell>
        </row>
        <row r="12">
          <cell r="F12">
            <v>-5.7</v>
          </cell>
          <cell r="G12">
            <v>4.13</v>
          </cell>
          <cell r="H12">
            <v>32.57</v>
          </cell>
          <cell r="I12">
            <v>117.13999999999987</v>
          </cell>
          <cell r="J12">
            <v>1163.73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22">
          <cell r="F22">
            <v>25.36</v>
          </cell>
        </row>
        <row r="25">
          <cell r="F25">
            <v>-267.97000000000003</v>
          </cell>
          <cell r="G25">
            <v>441.32</v>
          </cell>
          <cell r="H25">
            <v>1077.2</v>
          </cell>
          <cell r="I25">
            <v>4394.4399999999987</v>
          </cell>
          <cell r="J25">
            <v>23827.84</v>
          </cell>
          <cell r="K25">
            <v>75</v>
          </cell>
          <cell r="L25">
            <v>2738.16</v>
          </cell>
          <cell r="M25">
            <v>144</v>
          </cell>
          <cell r="N25">
            <v>4054.85</v>
          </cell>
          <cell r="O25">
            <v>19</v>
          </cell>
          <cell r="P25">
            <v>1941.83</v>
          </cell>
          <cell r="Q25">
            <v>1131.6500000000001</v>
          </cell>
          <cell r="R25">
            <v>0</v>
          </cell>
        </row>
        <row r="26">
          <cell r="F26">
            <v>-5.52</v>
          </cell>
          <cell r="G26">
            <v>21</v>
          </cell>
          <cell r="H26">
            <v>12.82</v>
          </cell>
          <cell r="I26">
            <v>140.35000000000002</v>
          </cell>
          <cell r="J26">
            <v>878.38</v>
          </cell>
        </row>
        <row r="36">
          <cell r="F36">
            <v>65.400000000000006</v>
          </cell>
        </row>
        <row r="39">
          <cell r="F39">
            <v>-459.74</v>
          </cell>
          <cell r="G39">
            <v>223.57</v>
          </cell>
          <cell r="H39">
            <v>1204.7</v>
          </cell>
          <cell r="I39">
            <v>5319.1500000000015</v>
          </cell>
          <cell r="J39">
            <v>28146.080000000002</v>
          </cell>
          <cell r="K39">
            <v>26</v>
          </cell>
          <cell r="L39">
            <v>768.95</v>
          </cell>
          <cell r="M39">
            <v>28</v>
          </cell>
          <cell r="N39">
            <v>786.96</v>
          </cell>
          <cell r="O39">
            <v>0</v>
          </cell>
          <cell r="P39">
            <v>0</v>
          </cell>
          <cell r="Q39">
            <v>288.91000000000003</v>
          </cell>
          <cell r="R39">
            <v>0</v>
          </cell>
        </row>
        <row r="40">
          <cell r="F40">
            <v>-35.82</v>
          </cell>
          <cell r="G40">
            <v>7.83</v>
          </cell>
          <cell r="H40">
            <v>54.76</v>
          </cell>
          <cell r="I40">
            <v>91.030000000000086</v>
          </cell>
          <cell r="J40">
            <v>812.91</v>
          </cell>
        </row>
      </sheetData>
      <sheetData sheetId="9">
        <row r="12">
          <cell r="F12">
            <v>640</v>
          </cell>
          <cell r="G12">
            <v>777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0.42699999999999999</v>
          </cell>
        </row>
        <row r="13">
          <cell r="F13">
            <v>0</v>
          </cell>
          <cell r="G13">
            <v>0</v>
          </cell>
        </row>
        <row r="26">
          <cell r="F26">
            <v>635</v>
          </cell>
          <cell r="G26">
            <v>759</v>
          </cell>
          <cell r="K26">
            <v>0</v>
          </cell>
          <cell r="L26">
            <v>0</v>
          </cell>
          <cell r="M26">
            <v>18</v>
          </cell>
          <cell r="N26">
            <v>891.7</v>
          </cell>
          <cell r="O26">
            <v>2</v>
          </cell>
          <cell r="P26">
            <v>125</v>
          </cell>
          <cell r="Q26">
            <v>266.7</v>
          </cell>
        </row>
        <row r="40">
          <cell r="F40">
            <v>631</v>
          </cell>
          <cell r="G40">
            <v>783</v>
          </cell>
          <cell r="K40">
            <v>18</v>
          </cell>
          <cell r="L40">
            <v>891.7</v>
          </cell>
          <cell r="Q40">
            <v>635</v>
          </cell>
        </row>
      </sheetData>
      <sheetData sheetId="10">
        <row r="12">
          <cell r="F12">
            <v>3030</v>
          </cell>
          <cell r="G12">
            <v>3756</v>
          </cell>
          <cell r="K12">
            <v>0</v>
          </cell>
          <cell r="L12">
            <v>0</v>
          </cell>
          <cell r="M12">
            <v>19</v>
          </cell>
          <cell r="N12">
            <v>564</v>
          </cell>
          <cell r="Q12">
            <v>153.80000000000001</v>
          </cell>
        </row>
        <row r="13">
          <cell r="F13">
            <v>0</v>
          </cell>
          <cell r="G13">
            <v>0</v>
          </cell>
        </row>
        <row r="26">
          <cell r="F26">
            <v>2900</v>
          </cell>
          <cell r="G26">
            <v>1772</v>
          </cell>
          <cell r="K26">
            <v>20</v>
          </cell>
          <cell r="L26">
            <v>399</v>
          </cell>
          <cell r="M26">
            <v>23</v>
          </cell>
          <cell r="N26">
            <v>600</v>
          </cell>
          <cell r="Q26">
            <v>543</v>
          </cell>
        </row>
        <row r="27">
          <cell r="F27">
            <v>139</v>
          </cell>
          <cell r="G27">
            <v>1500</v>
          </cell>
          <cell r="K27">
            <v>4</v>
          </cell>
          <cell r="L27">
            <v>168</v>
          </cell>
          <cell r="M27">
            <v>4</v>
          </cell>
          <cell r="N27">
            <v>279</v>
          </cell>
        </row>
        <row r="40">
          <cell r="F40">
            <v>2620</v>
          </cell>
          <cell r="G40">
            <v>1996</v>
          </cell>
          <cell r="K40">
            <v>51</v>
          </cell>
          <cell r="L40">
            <v>1204</v>
          </cell>
          <cell r="Q40">
            <v>525</v>
          </cell>
        </row>
        <row r="41">
          <cell r="F41">
            <v>260</v>
          </cell>
          <cell r="G41">
            <v>1300</v>
          </cell>
          <cell r="K41">
            <v>4</v>
          </cell>
          <cell r="L41">
            <v>279</v>
          </cell>
        </row>
      </sheetData>
      <sheetData sheetId="11">
        <row r="11">
          <cell r="F11">
            <v>3654.369999999999</v>
          </cell>
          <cell r="G11">
            <v>9460</v>
          </cell>
        </row>
        <row r="12">
          <cell r="F12">
            <v>485.63000000000011</v>
          </cell>
          <cell r="G12">
            <v>3740</v>
          </cell>
          <cell r="R12">
            <v>0</v>
          </cell>
        </row>
        <row r="13">
          <cell r="G13">
            <v>0</v>
          </cell>
        </row>
        <row r="14">
          <cell r="G14">
            <v>0</v>
          </cell>
        </row>
        <row r="25">
          <cell r="F25">
            <v>3253</v>
          </cell>
          <cell r="G25">
            <v>11180</v>
          </cell>
        </row>
        <row r="26">
          <cell r="F26">
            <v>692</v>
          </cell>
          <cell r="G26">
            <v>3120</v>
          </cell>
        </row>
        <row r="39">
          <cell r="F39">
            <v>3034</v>
          </cell>
          <cell r="G39">
            <v>10330</v>
          </cell>
        </row>
        <row r="40">
          <cell r="F40">
            <v>635</v>
          </cell>
          <cell r="G40">
            <v>3210</v>
          </cell>
        </row>
        <row r="41">
          <cell r="G41">
            <v>0</v>
          </cell>
        </row>
        <row r="42">
          <cell r="G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3"/>
      <sheetName val="АМЖКУ"/>
      <sheetName val="СЖКХ"/>
      <sheetName val="ГРЭС"/>
      <sheetName val="ЖКХ"/>
      <sheetName val="ИЖКХ"/>
      <sheetName val="Чистый двор"/>
      <sheetName val="Жилище"/>
      <sheetName val="Прогресс"/>
      <sheetName val="Наш дом"/>
      <sheetName val="Уют"/>
      <sheetName val="Радуга"/>
    </sheetNames>
    <sheetDataSet>
      <sheetData sheetId="0" refreshError="1"/>
      <sheetData sheetId="1">
        <row r="8">
          <cell r="F8">
            <v>429.98</v>
          </cell>
        </row>
        <row r="11">
          <cell r="F11">
            <v>9432.73</v>
          </cell>
          <cell r="G11">
            <v>374.29</v>
          </cell>
          <cell r="H11">
            <v>3360.24</v>
          </cell>
          <cell r="I11">
            <v>6039.54</v>
          </cell>
          <cell r="J11">
            <v>6559.91</v>
          </cell>
          <cell r="K11">
            <v>156</v>
          </cell>
          <cell r="L11">
            <v>7932.84</v>
          </cell>
          <cell r="M11">
            <v>109</v>
          </cell>
          <cell r="N11">
            <v>3250.25</v>
          </cell>
          <cell r="O11">
            <v>6</v>
          </cell>
          <cell r="P11">
            <v>262.85000000000002</v>
          </cell>
          <cell r="Q11">
            <v>2229.7399999999998</v>
          </cell>
          <cell r="R11">
            <v>0</v>
          </cell>
        </row>
        <row r="12">
          <cell r="F12">
            <v>1645.02</v>
          </cell>
          <cell r="G12">
            <v>186.52</v>
          </cell>
          <cell r="H12">
            <v>2234.46</v>
          </cell>
          <cell r="I12">
            <v>1390.8000000000002</v>
          </cell>
          <cell r="J12">
            <v>5588.7000000000007</v>
          </cell>
        </row>
        <row r="13">
          <cell r="F13">
            <v>350</v>
          </cell>
        </row>
        <row r="14">
          <cell r="F14">
            <v>1056.9000000000001</v>
          </cell>
          <cell r="G14">
            <v>829.46</v>
          </cell>
          <cell r="H14">
            <v>1066.6600000000001</v>
          </cell>
          <cell r="I14">
            <v>704.66</v>
          </cell>
          <cell r="J14">
            <v>2327.2799999999997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2">
          <cell r="F22">
            <v>90.35</v>
          </cell>
        </row>
        <row r="25">
          <cell r="F25">
            <v>7293.71</v>
          </cell>
          <cell r="G25">
            <v>659.27</v>
          </cell>
          <cell r="H25">
            <v>2560.44</v>
          </cell>
          <cell r="I25">
            <v>9768.0300000000007</v>
          </cell>
          <cell r="J25">
            <v>2280.38</v>
          </cell>
          <cell r="K25">
            <v>122</v>
          </cell>
          <cell r="L25">
            <v>4787.03</v>
          </cell>
          <cell r="M25">
            <v>53</v>
          </cell>
          <cell r="N25">
            <v>1186.3399999999999</v>
          </cell>
          <cell r="O25">
            <v>33</v>
          </cell>
          <cell r="P25">
            <v>2651.16</v>
          </cell>
          <cell r="Q25">
            <v>172.51</v>
          </cell>
          <cell r="R25">
            <v>0</v>
          </cell>
        </row>
        <row r="26">
          <cell r="F26">
            <v>2221.31</v>
          </cell>
          <cell r="G26">
            <v>455.54</v>
          </cell>
          <cell r="H26">
            <v>1273.57</v>
          </cell>
          <cell r="I26">
            <v>2881.9599999999991</v>
          </cell>
          <cell r="J26">
            <v>2702.05</v>
          </cell>
        </row>
        <row r="27">
          <cell r="F27">
            <v>27.96</v>
          </cell>
        </row>
        <row r="28">
          <cell r="F28">
            <v>1837.76</v>
          </cell>
          <cell r="G28">
            <v>614.01</v>
          </cell>
          <cell r="H28">
            <v>1109.8699999999999</v>
          </cell>
          <cell r="I28">
            <v>1091.45</v>
          </cell>
          <cell r="J28">
            <v>3729.52</v>
          </cell>
        </row>
        <row r="36">
          <cell r="F36">
            <v>4489.42</v>
          </cell>
        </row>
        <row r="39">
          <cell r="F39">
            <v>5195.3500000000004</v>
          </cell>
          <cell r="G39">
            <v>379.45</v>
          </cell>
          <cell r="H39">
            <v>3133.63</v>
          </cell>
          <cell r="I39">
            <v>5745.5</v>
          </cell>
          <cell r="J39">
            <v>3243.03</v>
          </cell>
          <cell r="K39">
            <v>42</v>
          </cell>
          <cell r="L39">
            <v>956.89</v>
          </cell>
          <cell r="M39">
            <v>27</v>
          </cell>
          <cell r="N39">
            <v>871.78</v>
          </cell>
          <cell r="O39">
            <v>16</v>
          </cell>
          <cell r="P39">
            <v>851.76</v>
          </cell>
          <cell r="Q39">
            <v>181.18</v>
          </cell>
          <cell r="R39">
            <v>0</v>
          </cell>
        </row>
        <row r="40">
          <cell r="F40">
            <v>2396.08</v>
          </cell>
          <cell r="G40">
            <v>242.38</v>
          </cell>
          <cell r="H40">
            <v>2015.33</v>
          </cell>
          <cell r="I40">
            <v>7131.13</v>
          </cell>
          <cell r="J40">
            <v>2693.36</v>
          </cell>
        </row>
        <row r="42">
          <cell r="F42">
            <v>1293.2</v>
          </cell>
          <cell r="G42">
            <v>3375.93</v>
          </cell>
          <cell r="H42">
            <v>950.8</v>
          </cell>
          <cell r="I42">
            <v>3596.61</v>
          </cell>
          <cell r="J42">
            <v>3573.82</v>
          </cell>
        </row>
      </sheetData>
      <sheetData sheetId="2">
        <row r="8">
          <cell r="F8">
            <v>0</v>
          </cell>
        </row>
        <row r="11">
          <cell r="F11">
            <v>8531.14</v>
          </cell>
          <cell r="G11">
            <v>6777.1</v>
          </cell>
          <cell r="H11">
            <v>6532.01</v>
          </cell>
          <cell r="K11">
            <v>69</v>
          </cell>
          <cell r="L11">
            <v>2891.4</v>
          </cell>
          <cell r="M11">
            <v>65</v>
          </cell>
          <cell r="N11">
            <v>2689.5</v>
          </cell>
          <cell r="O11">
            <v>0</v>
          </cell>
          <cell r="P11">
            <v>0</v>
          </cell>
          <cell r="Q11">
            <v>1516</v>
          </cell>
          <cell r="R11">
            <v>0</v>
          </cell>
        </row>
        <row r="14">
          <cell r="F14">
            <v>1242.0999999999999</v>
          </cell>
          <cell r="G14">
            <v>514.4</v>
          </cell>
          <cell r="H14">
            <v>512.20000000000005</v>
          </cell>
          <cell r="I14">
            <v>429.8</v>
          </cell>
        </row>
        <row r="22">
          <cell r="F22">
            <v>0</v>
          </cell>
        </row>
        <row r="25">
          <cell r="F25">
            <v>7588.9</v>
          </cell>
          <cell r="G25">
            <v>8141.8</v>
          </cell>
          <cell r="H25">
            <v>8922.9</v>
          </cell>
          <cell r="K25">
            <v>78</v>
          </cell>
          <cell r="L25">
            <v>2384.6</v>
          </cell>
          <cell r="M25">
            <v>93</v>
          </cell>
          <cell r="N25">
            <v>5158.3</v>
          </cell>
          <cell r="O25">
            <v>0</v>
          </cell>
          <cell r="P25">
            <v>0</v>
          </cell>
          <cell r="Q25">
            <v>1997</v>
          </cell>
          <cell r="R25">
            <v>0</v>
          </cell>
        </row>
        <row r="26">
          <cell r="I26">
            <v>0</v>
          </cell>
        </row>
        <row r="28">
          <cell r="F28">
            <v>792.9</v>
          </cell>
          <cell r="G28">
            <v>248.8</v>
          </cell>
          <cell r="H28">
            <v>828</v>
          </cell>
          <cell r="I28">
            <v>829.7</v>
          </cell>
        </row>
        <row r="36">
          <cell r="F36">
            <v>2470.9</v>
          </cell>
        </row>
        <row r="39">
          <cell r="F39">
            <v>7647.9</v>
          </cell>
          <cell r="G39">
            <v>15993</v>
          </cell>
          <cell r="H39">
            <v>3276.8</v>
          </cell>
          <cell r="I39">
            <v>898.6</v>
          </cell>
          <cell r="K39">
            <v>76</v>
          </cell>
          <cell r="L39">
            <v>4133</v>
          </cell>
          <cell r="M39">
            <v>34</v>
          </cell>
          <cell r="N39">
            <v>1349</v>
          </cell>
          <cell r="O39">
            <v>0</v>
          </cell>
          <cell r="P39">
            <v>0</v>
          </cell>
          <cell r="Q39">
            <v>792</v>
          </cell>
          <cell r="R39">
            <v>0</v>
          </cell>
        </row>
        <row r="42">
          <cell r="F42">
            <v>2393.1999999999998</v>
          </cell>
          <cell r="G42">
            <v>93.7</v>
          </cell>
          <cell r="H42">
            <v>134.80000000000001</v>
          </cell>
          <cell r="I42">
            <v>39.9</v>
          </cell>
        </row>
      </sheetData>
      <sheetData sheetId="3">
        <row r="8">
          <cell r="F8">
            <v>4054.37853</v>
          </cell>
        </row>
        <row r="11">
          <cell r="F11">
            <v>17318.748970000001</v>
          </cell>
          <cell r="G11">
            <v>2990.33628</v>
          </cell>
          <cell r="H11">
            <v>7366.6286300000002</v>
          </cell>
          <cell r="I11">
            <v>21090.706740000001</v>
          </cell>
          <cell r="J11">
            <v>0</v>
          </cell>
          <cell r="K11">
            <v>962</v>
          </cell>
          <cell r="L11">
            <v>4246</v>
          </cell>
          <cell r="M11">
            <v>417</v>
          </cell>
          <cell r="N11">
            <v>1752</v>
          </cell>
          <cell r="O11">
            <v>0</v>
          </cell>
          <cell r="P11">
            <v>0</v>
          </cell>
          <cell r="Q11">
            <v>536</v>
          </cell>
          <cell r="R11">
            <v>0</v>
          </cell>
        </row>
        <row r="22">
          <cell r="F22">
            <v>4398.4323299999996</v>
          </cell>
        </row>
        <row r="25">
          <cell r="F25">
            <v>19381.5</v>
          </cell>
          <cell r="G25">
            <v>2805.3456999999999</v>
          </cell>
          <cell r="H25">
            <v>7641.8285800000003</v>
          </cell>
          <cell r="I25">
            <v>17699.580839999999</v>
          </cell>
          <cell r="J25">
            <v>0</v>
          </cell>
          <cell r="K25">
            <v>1463</v>
          </cell>
          <cell r="L25">
            <v>5142.91</v>
          </cell>
          <cell r="M25">
            <v>145</v>
          </cell>
          <cell r="N25">
            <v>640.37</v>
          </cell>
          <cell r="O25">
            <v>6</v>
          </cell>
          <cell r="P25">
            <v>7.5529999999999999</v>
          </cell>
          <cell r="Q25">
            <v>2158.73</v>
          </cell>
          <cell r="R25">
            <v>340.35599999999999</v>
          </cell>
        </row>
        <row r="26">
          <cell r="I26">
            <v>0</v>
          </cell>
        </row>
        <row r="36">
          <cell r="F36">
            <v>3926.13706</v>
          </cell>
        </row>
        <row r="39">
          <cell r="F39">
            <v>15497.4</v>
          </cell>
          <cell r="G39">
            <v>10358</v>
          </cell>
          <cell r="H39">
            <v>4282</v>
          </cell>
          <cell r="I39">
            <v>13713</v>
          </cell>
          <cell r="J39">
            <v>0</v>
          </cell>
          <cell r="K39">
            <v>356</v>
          </cell>
          <cell r="L39">
            <v>2708.1</v>
          </cell>
          <cell r="M39">
            <v>100</v>
          </cell>
          <cell r="N39">
            <v>678</v>
          </cell>
          <cell r="O39">
            <v>0</v>
          </cell>
          <cell r="P39">
            <v>0</v>
          </cell>
          <cell r="Q39">
            <v>256.89999999999998</v>
          </cell>
          <cell r="R39">
            <v>1131.3</v>
          </cell>
        </row>
      </sheetData>
      <sheetData sheetId="4">
        <row r="8">
          <cell r="E8">
            <v>0</v>
          </cell>
        </row>
        <row r="11">
          <cell r="F11">
            <v>154.13999999999999</v>
          </cell>
          <cell r="G11">
            <v>219.32</v>
          </cell>
          <cell r="H11">
            <v>525.14</v>
          </cell>
          <cell r="I11">
            <v>985.42</v>
          </cell>
        </row>
        <row r="12">
          <cell r="F12">
            <v>39.229999999999997</v>
          </cell>
          <cell r="G12">
            <v>102.65</v>
          </cell>
          <cell r="H12">
            <v>145.22999999999999</v>
          </cell>
          <cell r="I12">
            <v>52.4</v>
          </cell>
        </row>
        <row r="22">
          <cell r="E22">
            <v>0</v>
          </cell>
        </row>
        <row r="25">
          <cell r="F25">
            <v>209.94</v>
          </cell>
          <cell r="G25">
            <v>98.36</v>
          </cell>
          <cell r="H25">
            <v>965.23</v>
          </cell>
          <cell r="K25">
            <v>11</v>
          </cell>
          <cell r="L25">
            <v>238.72</v>
          </cell>
          <cell r="M25">
            <v>11</v>
          </cell>
          <cell r="N25">
            <v>238.72</v>
          </cell>
          <cell r="Q25">
            <v>11.368</v>
          </cell>
          <cell r="R25">
            <v>0</v>
          </cell>
        </row>
        <row r="26">
          <cell r="F26">
            <v>92.71</v>
          </cell>
          <cell r="G26">
            <v>63.25</v>
          </cell>
          <cell r="H26">
            <v>365.25</v>
          </cell>
          <cell r="K26">
            <v>2</v>
          </cell>
          <cell r="L26">
            <v>63.46</v>
          </cell>
          <cell r="M26">
            <v>2</v>
          </cell>
          <cell r="N26">
            <v>63.46</v>
          </cell>
          <cell r="R26">
            <v>0</v>
          </cell>
        </row>
        <row r="36">
          <cell r="E36">
            <v>0</v>
          </cell>
        </row>
        <row r="39">
          <cell r="F39">
            <v>360.12</v>
          </cell>
          <cell r="G39">
            <v>310.3</v>
          </cell>
          <cell r="H39">
            <v>1011.59</v>
          </cell>
          <cell r="K39">
            <v>33</v>
          </cell>
          <cell r="L39">
            <v>655.56</v>
          </cell>
          <cell r="M39">
            <v>26</v>
          </cell>
          <cell r="N39">
            <v>468.75</v>
          </cell>
          <cell r="O39">
            <v>7</v>
          </cell>
          <cell r="P39">
            <v>186.80999999999995</v>
          </cell>
          <cell r="Q39">
            <v>24.456</v>
          </cell>
          <cell r="R39">
            <v>0</v>
          </cell>
        </row>
        <row r="40">
          <cell r="F40">
            <v>214.95</v>
          </cell>
          <cell r="G40">
            <v>72.37</v>
          </cell>
          <cell r="H40">
            <v>431.93</v>
          </cell>
        </row>
      </sheetData>
      <sheetData sheetId="5">
        <row r="8">
          <cell r="E8">
            <v>0</v>
          </cell>
        </row>
        <row r="11">
          <cell r="F11">
            <v>7792</v>
          </cell>
          <cell r="G11">
            <v>12568</v>
          </cell>
          <cell r="H11">
            <v>1913.875</v>
          </cell>
          <cell r="I11">
            <v>0</v>
          </cell>
          <cell r="J11">
            <v>0</v>
          </cell>
          <cell r="K11">
            <v>94</v>
          </cell>
          <cell r="L11">
            <v>2216.5500000000002</v>
          </cell>
          <cell r="M11">
            <v>11</v>
          </cell>
          <cell r="N11">
            <v>193.24</v>
          </cell>
          <cell r="O11">
            <v>1</v>
          </cell>
          <cell r="P11">
            <v>18.989999999999998</v>
          </cell>
          <cell r="Q11">
            <v>193.24</v>
          </cell>
          <cell r="R11">
            <v>575.63</v>
          </cell>
        </row>
        <row r="14">
          <cell r="F14">
            <v>1011.14</v>
          </cell>
          <cell r="G14">
            <v>202.48</v>
          </cell>
          <cell r="H14">
            <v>69.748000000000005</v>
          </cell>
          <cell r="I14">
            <v>11500</v>
          </cell>
        </row>
        <row r="22">
          <cell r="E22">
            <v>0</v>
          </cell>
        </row>
        <row r="25">
          <cell r="F25">
            <v>7292.1210000000001</v>
          </cell>
          <cell r="G25">
            <v>8589.1119999999992</v>
          </cell>
          <cell r="H25">
            <v>234.93799999999999</v>
          </cell>
          <cell r="I25">
            <v>0</v>
          </cell>
          <cell r="J25">
            <v>0</v>
          </cell>
          <cell r="K25">
            <v>158</v>
          </cell>
          <cell r="L25">
            <v>1484.0219999999999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8">
          <cell r="F28">
            <v>427.35</v>
          </cell>
          <cell r="G28">
            <v>16488.34</v>
          </cell>
          <cell r="H28">
            <v>16985.740000000002</v>
          </cell>
          <cell r="L28">
            <v>16007.56</v>
          </cell>
        </row>
        <row r="36">
          <cell r="E36">
            <v>0</v>
          </cell>
        </row>
      </sheetData>
      <sheetData sheetId="6">
        <row r="11">
          <cell r="F11">
            <v>1178</v>
          </cell>
          <cell r="G11">
            <v>327</v>
          </cell>
          <cell r="H11">
            <v>136</v>
          </cell>
          <cell r="I11">
            <v>61</v>
          </cell>
          <cell r="J11">
            <v>0</v>
          </cell>
          <cell r="K11">
            <v>90</v>
          </cell>
          <cell r="L11">
            <v>1532.32</v>
          </cell>
          <cell r="M11">
            <v>72</v>
          </cell>
          <cell r="N11">
            <v>1469.73</v>
          </cell>
          <cell r="O11">
            <v>0</v>
          </cell>
          <cell r="P11">
            <v>0</v>
          </cell>
          <cell r="Q11">
            <v>733.34</v>
          </cell>
          <cell r="R11">
            <v>0</v>
          </cell>
        </row>
        <row r="25">
          <cell r="F25">
            <v>959</v>
          </cell>
          <cell r="G25">
            <v>367</v>
          </cell>
          <cell r="H25">
            <v>151</v>
          </cell>
          <cell r="I25">
            <v>64</v>
          </cell>
          <cell r="J25">
            <v>0</v>
          </cell>
          <cell r="K25">
            <v>92</v>
          </cell>
          <cell r="L25">
            <v>1533.8</v>
          </cell>
          <cell r="M25">
            <v>235</v>
          </cell>
          <cell r="N25">
            <v>4321.42</v>
          </cell>
          <cell r="O25">
            <v>0</v>
          </cell>
          <cell r="P25">
            <v>0</v>
          </cell>
          <cell r="Q25">
            <v>634.33000000000004</v>
          </cell>
          <cell r="R25">
            <v>0</v>
          </cell>
        </row>
        <row r="39">
          <cell r="F39">
            <v>670</v>
          </cell>
          <cell r="G39">
            <v>301</v>
          </cell>
          <cell r="H39">
            <v>124</v>
          </cell>
          <cell r="I39">
            <v>58</v>
          </cell>
          <cell r="J39">
            <v>0</v>
          </cell>
          <cell r="K39">
            <v>24</v>
          </cell>
          <cell r="L39">
            <v>463.43</v>
          </cell>
          <cell r="M39">
            <v>157</v>
          </cell>
          <cell r="N39">
            <v>4035.92</v>
          </cell>
          <cell r="O39">
            <v>0</v>
          </cell>
          <cell r="P39">
            <v>0</v>
          </cell>
          <cell r="Q39">
            <v>318.74</v>
          </cell>
          <cell r="R39">
            <v>0</v>
          </cell>
        </row>
      </sheetData>
      <sheetData sheetId="7">
        <row r="12">
          <cell r="F12">
            <v>1862.6</v>
          </cell>
          <cell r="G12">
            <v>1950</v>
          </cell>
          <cell r="H12">
            <v>1643.1</v>
          </cell>
          <cell r="I12">
            <v>2020</v>
          </cell>
          <cell r="M12">
            <v>27</v>
          </cell>
          <cell r="N12">
            <v>967</v>
          </cell>
          <cell r="Q12">
            <v>240.4</v>
          </cell>
        </row>
        <row r="13">
          <cell r="F13">
            <v>16.899999999999999</v>
          </cell>
          <cell r="G13">
            <v>28</v>
          </cell>
          <cell r="H13">
            <v>334.1</v>
          </cell>
          <cell r="I13">
            <v>490</v>
          </cell>
        </row>
        <row r="26">
          <cell r="F26">
            <v>1491.5</v>
          </cell>
          <cell r="G26">
            <v>1802</v>
          </cell>
          <cell r="H26">
            <v>1632.1</v>
          </cell>
          <cell r="I26">
            <v>2000</v>
          </cell>
          <cell r="K26">
            <v>41</v>
          </cell>
          <cell r="L26">
            <v>1223</v>
          </cell>
          <cell r="M26">
            <v>50</v>
          </cell>
          <cell r="N26">
            <v>1796</v>
          </cell>
          <cell r="Q26">
            <v>94</v>
          </cell>
        </row>
        <row r="27">
          <cell r="F27">
            <v>16.100000000000001</v>
          </cell>
          <cell r="G27">
            <v>28</v>
          </cell>
          <cell r="H27">
            <v>203.3</v>
          </cell>
          <cell r="I27">
            <v>381</v>
          </cell>
          <cell r="K27">
            <v>2</v>
          </cell>
          <cell r="L27">
            <v>49</v>
          </cell>
        </row>
        <row r="40">
          <cell r="F40">
            <v>1502</v>
          </cell>
          <cell r="G40">
            <v>1709.3</v>
          </cell>
          <cell r="H40">
            <v>1391.2</v>
          </cell>
          <cell r="I40">
            <v>2050</v>
          </cell>
          <cell r="K40">
            <v>82</v>
          </cell>
          <cell r="L40">
            <v>2870</v>
          </cell>
          <cell r="Q40">
            <v>41.6</v>
          </cell>
        </row>
        <row r="41">
          <cell r="F41">
            <v>17.2</v>
          </cell>
          <cell r="G41">
            <v>30.3</v>
          </cell>
          <cell r="H41">
            <v>179.8</v>
          </cell>
          <cell r="I41">
            <v>255.7</v>
          </cell>
          <cell r="K41">
            <v>3</v>
          </cell>
          <cell r="L41">
            <v>166</v>
          </cell>
        </row>
      </sheetData>
      <sheetData sheetId="8">
        <row r="8">
          <cell r="F8" t="str">
            <v>144,17</v>
          </cell>
        </row>
        <row r="11">
          <cell r="F11">
            <v>2064.21</v>
          </cell>
          <cell r="G11">
            <v>205.37</v>
          </cell>
          <cell r="H11">
            <v>1192.54</v>
          </cell>
          <cell r="I11">
            <v>1093.3800000000001</v>
          </cell>
          <cell r="J11">
            <v>25133.07</v>
          </cell>
          <cell r="K11">
            <v>100</v>
          </cell>
          <cell r="L11">
            <v>2587.9299999999998</v>
          </cell>
          <cell r="M11">
            <v>129</v>
          </cell>
          <cell r="N11">
            <v>2388.75</v>
          </cell>
          <cell r="O11">
            <v>2</v>
          </cell>
          <cell r="P11">
            <v>220.64</v>
          </cell>
          <cell r="Q11">
            <v>2245.67</v>
          </cell>
          <cell r="R11">
            <v>4</v>
          </cell>
        </row>
        <row r="12">
          <cell r="F12">
            <v>-8.0399999999999991</v>
          </cell>
          <cell r="G12">
            <v>10.6</v>
          </cell>
          <cell r="H12">
            <v>22.4</v>
          </cell>
          <cell r="I12">
            <v>121.64</v>
          </cell>
          <cell r="J12">
            <v>1148.21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22">
          <cell r="F22">
            <v>101.22</v>
          </cell>
        </row>
        <row r="25">
          <cell r="F25">
            <v>-443.66</v>
          </cell>
          <cell r="G25">
            <v>154.4</v>
          </cell>
          <cell r="H25">
            <v>1278.99</v>
          </cell>
          <cell r="I25">
            <v>4351.4399999999996</v>
          </cell>
          <cell r="J25">
            <v>23712.51</v>
          </cell>
          <cell r="K25">
            <v>100</v>
          </cell>
          <cell r="L25">
            <v>4701.08</v>
          </cell>
          <cell r="M25">
            <v>206</v>
          </cell>
          <cell r="N25">
            <v>6203.99</v>
          </cell>
          <cell r="O25">
            <v>27</v>
          </cell>
          <cell r="P25">
            <v>2731.34</v>
          </cell>
          <cell r="Q25">
            <v>1775.73</v>
          </cell>
          <cell r="R25">
            <v>0</v>
          </cell>
        </row>
        <row r="26">
          <cell r="F26" t="str">
            <v>-2,6</v>
          </cell>
          <cell r="G26">
            <v>15.98</v>
          </cell>
          <cell r="H26">
            <v>28.16</v>
          </cell>
          <cell r="I26">
            <v>137</v>
          </cell>
          <cell r="J26">
            <v>881.68</v>
          </cell>
        </row>
        <row r="36">
          <cell r="F36">
            <v>269.37</v>
          </cell>
        </row>
        <row r="39">
          <cell r="F39">
            <v>-439</v>
          </cell>
          <cell r="G39">
            <v>260.12</v>
          </cell>
          <cell r="H39">
            <v>1206.29</v>
          </cell>
          <cell r="I39">
            <v>5277.07</v>
          </cell>
          <cell r="J39">
            <v>28310.7</v>
          </cell>
          <cell r="K39">
            <v>56</v>
          </cell>
          <cell r="L39">
            <v>1446.73</v>
          </cell>
          <cell r="M39">
            <v>59</v>
          </cell>
          <cell r="N39">
            <v>1617.69</v>
          </cell>
          <cell r="O39">
            <v>134</v>
          </cell>
          <cell r="P39">
            <v>9998.33</v>
          </cell>
          <cell r="Q39">
            <v>686.19</v>
          </cell>
          <cell r="R39">
            <v>0</v>
          </cell>
        </row>
        <row r="40">
          <cell r="F40" t="str">
            <v>-33,46</v>
          </cell>
          <cell r="G40">
            <v>6.44</v>
          </cell>
          <cell r="H40">
            <v>68.64</v>
          </cell>
          <cell r="I40">
            <v>93.91</v>
          </cell>
          <cell r="J40">
            <v>812.82</v>
          </cell>
        </row>
      </sheetData>
      <sheetData sheetId="9">
        <row r="12">
          <cell r="F12">
            <v>339</v>
          </cell>
          <cell r="G12">
            <v>439.3</v>
          </cell>
          <cell r="H12">
            <v>274.5</v>
          </cell>
          <cell r="I12">
            <v>503.2</v>
          </cell>
          <cell r="Q12">
            <v>15.6</v>
          </cell>
        </row>
        <row r="26">
          <cell r="F26">
            <v>207.2</v>
          </cell>
          <cell r="G26">
            <v>380.1</v>
          </cell>
          <cell r="H26">
            <v>403.2</v>
          </cell>
          <cell r="I26">
            <v>510.5</v>
          </cell>
          <cell r="M26">
            <v>18</v>
          </cell>
          <cell r="N26">
            <v>891.7</v>
          </cell>
          <cell r="O26">
            <v>2</v>
          </cell>
          <cell r="P26">
            <v>125</v>
          </cell>
          <cell r="Q26">
            <v>33.6</v>
          </cell>
        </row>
        <row r="40">
          <cell r="F40">
            <v>211.2</v>
          </cell>
          <cell r="G40">
            <v>280.10000000000002</v>
          </cell>
          <cell r="H40">
            <v>644.1</v>
          </cell>
          <cell r="I40">
            <v>750.6</v>
          </cell>
          <cell r="K40">
            <v>18</v>
          </cell>
          <cell r="L40">
            <v>891.7</v>
          </cell>
          <cell r="Q40">
            <v>20.3</v>
          </cell>
        </row>
      </sheetData>
      <sheetData sheetId="10">
        <row r="12">
          <cell r="F12">
            <v>1024.0999999999999</v>
          </cell>
          <cell r="G12">
            <v>853</v>
          </cell>
          <cell r="H12">
            <v>1370.8</v>
          </cell>
          <cell r="I12">
            <v>1900.1</v>
          </cell>
          <cell r="M12">
            <v>19</v>
          </cell>
          <cell r="N12">
            <v>571</v>
          </cell>
          <cell r="Q12">
            <v>225.7</v>
          </cell>
        </row>
        <row r="13">
          <cell r="F13">
            <v>11.4</v>
          </cell>
          <cell r="G13">
            <v>27</v>
          </cell>
          <cell r="H13">
            <v>640.6</v>
          </cell>
          <cell r="I13">
            <v>1000</v>
          </cell>
        </row>
        <row r="26">
          <cell r="F26">
            <v>957.4</v>
          </cell>
          <cell r="G26">
            <v>621.6</v>
          </cell>
          <cell r="H26">
            <v>1300</v>
          </cell>
          <cell r="I26">
            <v>1900</v>
          </cell>
          <cell r="K26">
            <v>20</v>
          </cell>
          <cell r="L26">
            <v>399</v>
          </cell>
          <cell r="M26">
            <v>23</v>
          </cell>
          <cell r="N26">
            <v>600</v>
          </cell>
        </row>
        <row r="27">
          <cell r="F27">
            <v>11.4</v>
          </cell>
          <cell r="G27">
            <v>26.1</v>
          </cell>
          <cell r="H27">
            <v>538.5</v>
          </cell>
          <cell r="I27">
            <v>950</v>
          </cell>
          <cell r="K27">
            <v>4</v>
          </cell>
          <cell r="L27">
            <v>168</v>
          </cell>
          <cell r="M27">
            <v>4</v>
          </cell>
          <cell r="N27">
            <v>279</v>
          </cell>
          <cell r="Q27">
            <v>146</v>
          </cell>
        </row>
        <row r="40">
          <cell r="F40">
            <v>956.7</v>
          </cell>
          <cell r="G40">
            <v>1102.2</v>
          </cell>
          <cell r="H40">
            <v>1321.2</v>
          </cell>
          <cell r="I40">
            <v>1840.1</v>
          </cell>
          <cell r="K40">
            <v>51</v>
          </cell>
          <cell r="L40">
            <v>1204</v>
          </cell>
          <cell r="Q40">
            <v>97.6</v>
          </cell>
        </row>
        <row r="41">
          <cell r="F41">
            <v>13.2</v>
          </cell>
          <cell r="G41">
            <v>25</v>
          </cell>
          <cell r="H41">
            <v>382.6</v>
          </cell>
          <cell r="I41">
            <v>487</v>
          </cell>
          <cell r="K41">
            <v>4</v>
          </cell>
          <cell r="L41">
            <v>279</v>
          </cell>
        </row>
      </sheetData>
      <sheetData sheetId="11">
        <row r="11">
          <cell r="F11">
            <v>3370</v>
          </cell>
          <cell r="G11">
            <v>1480</v>
          </cell>
          <cell r="H11">
            <v>4032</v>
          </cell>
          <cell r="I11">
            <v>8720</v>
          </cell>
        </row>
        <row r="12">
          <cell r="F12">
            <v>890</v>
          </cell>
          <cell r="G12">
            <v>1050</v>
          </cell>
          <cell r="H12">
            <v>1360</v>
          </cell>
          <cell r="I12">
            <v>1070</v>
          </cell>
        </row>
        <row r="25">
          <cell r="F25">
            <v>4900</v>
          </cell>
          <cell r="G25">
            <v>1592</v>
          </cell>
          <cell r="H25">
            <v>4623</v>
          </cell>
          <cell r="I25">
            <v>7074</v>
          </cell>
        </row>
        <row r="26">
          <cell r="F26">
            <v>740</v>
          </cell>
          <cell r="G26">
            <v>1010</v>
          </cell>
          <cell r="H26">
            <v>1240</v>
          </cell>
          <cell r="I26">
            <v>1020</v>
          </cell>
        </row>
        <row r="39">
          <cell r="F39">
            <v>4900</v>
          </cell>
          <cell r="G39">
            <v>1415</v>
          </cell>
          <cell r="H39">
            <v>3144</v>
          </cell>
          <cell r="I39">
            <v>6372</v>
          </cell>
        </row>
        <row r="40">
          <cell r="F40">
            <v>870</v>
          </cell>
          <cell r="G40">
            <v>980</v>
          </cell>
          <cell r="H40">
            <v>1140</v>
          </cell>
          <cell r="I40">
            <v>1050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3"/>
      <sheetName val="АМЖКУ"/>
      <sheetName val="СЖКХ"/>
      <sheetName val="ГРЭС"/>
      <sheetName val="ЖКХ"/>
      <sheetName val="ИЖКХ"/>
      <sheetName val="Чистый двор"/>
      <sheetName val="Жилище"/>
      <sheetName val="Прогресс"/>
      <sheetName val="Наш дом"/>
      <sheetName val="Уют"/>
      <sheetName val="Радуга"/>
    </sheetNames>
    <sheetDataSet>
      <sheetData sheetId="0" refreshError="1"/>
      <sheetData sheetId="1">
        <row r="8">
          <cell r="F8">
            <v>315.91000000000003</v>
          </cell>
        </row>
        <row r="11">
          <cell r="F11">
            <v>9734.5300000000007</v>
          </cell>
          <cell r="G11">
            <v>708.25</v>
          </cell>
          <cell r="H11">
            <v>3092.31</v>
          </cell>
          <cell r="I11">
            <v>6161.29</v>
          </cell>
          <cell r="J11">
            <v>6160.01</v>
          </cell>
          <cell r="K11">
            <v>242</v>
          </cell>
          <cell r="L11">
            <v>7372.49</v>
          </cell>
          <cell r="M11">
            <v>216</v>
          </cell>
          <cell r="N11">
            <v>5905.12</v>
          </cell>
          <cell r="O11">
            <v>8</v>
          </cell>
          <cell r="P11">
            <v>430.56</v>
          </cell>
          <cell r="Q11">
            <v>2806.83</v>
          </cell>
          <cell r="R11">
            <v>0</v>
          </cell>
        </row>
        <row r="12">
          <cell r="F12">
            <v>1798.6399999999999</v>
          </cell>
          <cell r="G12">
            <v>439.07</v>
          </cell>
          <cell r="H12">
            <v>2184.64</v>
          </cell>
          <cell r="I12">
            <v>1294.8400000000001</v>
          </cell>
          <cell r="J12">
            <v>6204.34</v>
          </cell>
        </row>
        <row r="13">
          <cell r="F13">
            <v>350</v>
          </cell>
        </row>
        <row r="14">
          <cell r="F14">
            <v>1332.23</v>
          </cell>
          <cell r="G14">
            <v>712.68</v>
          </cell>
          <cell r="H14">
            <v>757.78</v>
          </cell>
          <cell r="I14">
            <v>734.15</v>
          </cell>
          <cell r="J14">
            <v>4305.68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2">
          <cell r="F22">
            <v>296.42</v>
          </cell>
        </row>
        <row r="25">
          <cell r="F25">
            <v>7640.67</v>
          </cell>
          <cell r="G25">
            <v>743.26</v>
          </cell>
          <cell r="H25">
            <v>3382.48</v>
          </cell>
          <cell r="I25">
            <v>10235.26</v>
          </cell>
          <cell r="J25">
            <v>2321.2399999999998</v>
          </cell>
          <cell r="K25">
            <v>177</v>
          </cell>
          <cell r="L25">
            <v>7255.14</v>
          </cell>
          <cell r="M25">
            <v>148</v>
          </cell>
          <cell r="N25">
            <v>6335.41</v>
          </cell>
          <cell r="O25">
            <v>35</v>
          </cell>
          <cell r="P25">
            <v>2636.66</v>
          </cell>
          <cell r="Q25">
            <v>305</v>
          </cell>
          <cell r="R25">
            <v>0</v>
          </cell>
        </row>
        <row r="26">
          <cell r="F26">
            <v>2534.9299999999998</v>
          </cell>
          <cell r="G26">
            <v>339.08</v>
          </cell>
          <cell r="H26">
            <v>1240.9100000000001</v>
          </cell>
          <cell r="I26">
            <v>3752.3099999999995</v>
          </cell>
          <cell r="J26">
            <v>2927.07</v>
          </cell>
        </row>
        <row r="27">
          <cell r="F27">
            <v>27.96</v>
          </cell>
        </row>
        <row r="28">
          <cell r="F28">
            <v>1793.54</v>
          </cell>
          <cell r="G28">
            <v>1440.32</v>
          </cell>
          <cell r="H28">
            <v>1186.46</v>
          </cell>
          <cell r="I28">
            <v>1223.96</v>
          </cell>
          <cell r="J28">
            <v>3724.26</v>
          </cell>
        </row>
        <row r="36">
          <cell r="F36">
            <v>628.24</v>
          </cell>
        </row>
        <row r="39">
          <cell r="F39">
            <v>4646.8900000000003</v>
          </cell>
          <cell r="G39">
            <v>467.8</v>
          </cell>
          <cell r="H39">
            <v>3104.02</v>
          </cell>
          <cell r="I39">
            <v>6290.76</v>
          </cell>
          <cell r="J39">
            <v>2612.6</v>
          </cell>
          <cell r="K39">
            <v>42</v>
          </cell>
          <cell r="L39">
            <v>956.89</v>
          </cell>
          <cell r="M39">
            <v>69</v>
          </cell>
          <cell r="N39">
            <v>1815.86</v>
          </cell>
          <cell r="O39">
            <v>16</v>
          </cell>
          <cell r="P39">
            <v>851.76</v>
          </cell>
          <cell r="Q39">
            <v>304.99</v>
          </cell>
          <cell r="R39">
            <v>0</v>
          </cell>
        </row>
        <row r="40">
          <cell r="F40">
            <v>2109.65</v>
          </cell>
          <cell r="G40">
            <v>269.3</v>
          </cell>
          <cell r="H40">
            <v>2226.44</v>
          </cell>
          <cell r="I40">
            <v>7416.97</v>
          </cell>
          <cell r="J40">
            <v>2709.14</v>
          </cell>
        </row>
        <row r="42">
          <cell r="F42">
            <v>2264.19</v>
          </cell>
          <cell r="G42">
            <v>996.65</v>
          </cell>
          <cell r="H42">
            <v>2574.7800000000002</v>
          </cell>
          <cell r="I42">
            <v>984.72</v>
          </cell>
          <cell r="J42">
            <v>3618.8</v>
          </cell>
        </row>
      </sheetData>
      <sheetData sheetId="2">
        <row r="8">
          <cell r="F8">
            <v>0</v>
          </cell>
        </row>
        <row r="11">
          <cell r="F11">
            <v>9218.2000000000007</v>
          </cell>
          <cell r="G11">
            <v>6995.51</v>
          </cell>
          <cell r="H11">
            <v>6182.5</v>
          </cell>
          <cell r="K11">
            <v>85</v>
          </cell>
          <cell r="L11">
            <v>3962.8</v>
          </cell>
          <cell r="M11">
            <v>89</v>
          </cell>
          <cell r="N11">
            <v>3700</v>
          </cell>
          <cell r="O11">
            <v>0</v>
          </cell>
          <cell r="P11">
            <v>0</v>
          </cell>
          <cell r="Q11">
            <v>1887.5</v>
          </cell>
          <cell r="R11">
            <v>0</v>
          </cell>
        </row>
        <row r="14">
          <cell r="F14">
            <v>1242.0999999999999</v>
          </cell>
          <cell r="G14">
            <v>514.4</v>
          </cell>
          <cell r="H14">
            <v>512.20000000000005</v>
          </cell>
          <cell r="I14">
            <v>429.8</v>
          </cell>
        </row>
        <row r="22">
          <cell r="F22">
            <v>0</v>
          </cell>
        </row>
        <row r="25">
          <cell r="F25">
            <v>5463.4</v>
          </cell>
          <cell r="G25">
            <v>9193.7999999999993</v>
          </cell>
          <cell r="H25">
            <v>8593.7999999999993</v>
          </cell>
          <cell r="K25">
            <v>107</v>
          </cell>
          <cell r="L25">
            <v>3629</v>
          </cell>
          <cell r="M25">
            <v>31</v>
          </cell>
          <cell r="N25">
            <v>6345.9</v>
          </cell>
          <cell r="O25">
            <v>0</v>
          </cell>
          <cell r="P25">
            <v>0</v>
          </cell>
          <cell r="Q25">
            <v>2233.3000000000002</v>
          </cell>
          <cell r="R25">
            <v>0</v>
          </cell>
        </row>
        <row r="26">
          <cell r="I26">
            <v>0</v>
          </cell>
        </row>
        <row r="28">
          <cell r="F28">
            <v>792.9</v>
          </cell>
          <cell r="G28">
            <v>248.8</v>
          </cell>
          <cell r="H28">
            <v>828</v>
          </cell>
          <cell r="I28">
            <v>829.7</v>
          </cell>
        </row>
        <row r="36">
          <cell r="F36">
            <v>2470.9</v>
          </cell>
        </row>
        <row r="39">
          <cell r="F39">
            <v>6695</v>
          </cell>
          <cell r="G39">
            <v>16669.900000000001</v>
          </cell>
          <cell r="H39">
            <v>3504.8</v>
          </cell>
          <cell r="K39">
            <v>76</v>
          </cell>
          <cell r="L39">
            <v>5474</v>
          </cell>
          <cell r="M39">
            <v>44</v>
          </cell>
          <cell r="N39">
            <v>2132</v>
          </cell>
          <cell r="O39">
            <v>0</v>
          </cell>
          <cell r="P39">
            <v>0</v>
          </cell>
          <cell r="Q39">
            <v>2190</v>
          </cell>
          <cell r="R39">
            <v>0</v>
          </cell>
        </row>
        <row r="42">
          <cell r="F42">
            <v>2393.1999999999998</v>
          </cell>
          <cell r="G42">
            <v>93.7</v>
          </cell>
          <cell r="H42">
            <v>134.80000000000001</v>
          </cell>
          <cell r="I42">
            <v>39.9</v>
          </cell>
        </row>
      </sheetData>
      <sheetData sheetId="3">
        <row r="8">
          <cell r="F8">
            <v>3851.1872699999999</v>
          </cell>
        </row>
        <row r="11">
          <cell r="F11">
            <v>17680.07</v>
          </cell>
          <cell r="G11">
            <v>2927.3523100000002</v>
          </cell>
          <cell r="H11">
            <v>8923.4136699999999</v>
          </cell>
          <cell r="I11">
            <v>20115.58354</v>
          </cell>
          <cell r="J11">
            <v>0</v>
          </cell>
          <cell r="K11">
            <v>969</v>
          </cell>
          <cell r="L11">
            <v>4453</v>
          </cell>
          <cell r="M11">
            <v>497</v>
          </cell>
          <cell r="N11">
            <v>2014</v>
          </cell>
          <cell r="O11">
            <v>0</v>
          </cell>
          <cell r="P11">
            <v>0</v>
          </cell>
          <cell r="Q11">
            <v>565</v>
          </cell>
          <cell r="R11">
            <v>0</v>
          </cell>
        </row>
        <row r="22">
          <cell r="F22">
            <v>526.40718000000004</v>
          </cell>
        </row>
        <row r="25">
          <cell r="F25">
            <v>14233.872069999999</v>
          </cell>
          <cell r="G25">
            <v>2272.1078299999999</v>
          </cell>
          <cell r="H25">
            <v>8373.63825</v>
          </cell>
          <cell r="I25">
            <v>18528.908449999999</v>
          </cell>
          <cell r="J25">
            <v>0</v>
          </cell>
          <cell r="K25">
            <v>1745</v>
          </cell>
          <cell r="L25">
            <v>6226</v>
          </cell>
          <cell r="M25">
            <v>145</v>
          </cell>
          <cell r="N25">
            <v>640</v>
          </cell>
          <cell r="O25">
            <v>6</v>
          </cell>
          <cell r="P25">
            <v>8</v>
          </cell>
          <cell r="Q25">
            <v>364.9</v>
          </cell>
          <cell r="R25">
            <v>4094</v>
          </cell>
        </row>
        <row r="26">
          <cell r="I26">
            <v>0</v>
          </cell>
        </row>
        <row r="36">
          <cell r="F36">
            <v>2513.4966899999999</v>
          </cell>
        </row>
        <row r="39">
          <cell r="F39">
            <v>10865.88</v>
          </cell>
          <cell r="G39">
            <v>9381.85</v>
          </cell>
          <cell r="H39">
            <v>5327.52</v>
          </cell>
          <cell r="I39">
            <v>14114.69</v>
          </cell>
          <cell r="J39">
            <v>0</v>
          </cell>
          <cell r="K39">
            <v>512</v>
          </cell>
          <cell r="L39">
            <v>3992</v>
          </cell>
          <cell r="M39">
            <v>100</v>
          </cell>
          <cell r="N39">
            <v>678</v>
          </cell>
          <cell r="O39">
            <v>0</v>
          </cell>
          <cell r="P39">
            <v>0</v>
          </cell>
          <cell r="Q39">
            <v>419.1</v>
          </cell>
          <cell r="R39">
            <v>2024</v>
          </cell>
        </row>
      </sheetData>
      <sheetData sheetId="4">
        <row r="8">
          <cell r="E8">
            <v>0</v>
          </cell>
        </row>
        <row r="11">
          <cell r="F11">
            <v>168.74</v>
          </cell>
          <cell r="G11">
            <v>287.56</v>
          </cell>
          <cell r="H11">
            <v>529.32000000000005</v>
          </cell>
          <cell r="I11">
            <v>985.42</v>
          </cell>
        </row>
        <row r="12">
          <cell r="F12">
            <v>41.52</v>
          </cell>
          <cell r="G12">
            <v>98.25</v>
          </cell>
          <cell r="H12">
            <v>135.21</v>
          </cell>
          <cell r="I12">
            <v>52.4</v>
          </cell>
        </row>
        <row r="22">
          <cell r="E22">
            <v>0</v>
          </cell>
        </row>
        <row r="25">
          <cell r="F25">
            <v>209.94</v>
          </cell>
          <cell r="G25">
            <v>98.36</v>
          </cell>
          <cell r="H25">
            <v>965.23</v>
          </cell>
          <cell r="K25">
            <v>11</v>
          </cell>
          <cell r="L25">
            <v>238.72</v>
          </cell>
          <cell r="M25">
            <v>11</v>
          </cell>
          <cell r="N25">
            <v>238.72</v>
          </cell>
          <cell r="Q25">
            <v>11.368</v>
          </cell>
          <cell r="R25">
            <v>0</v>
          </cell>
        </row>
        <row r="26">
          <cell r="F26">
            <v>92.71</v>
          </cell>
          <cell r="G26">
            <v>63.25</v>
          </cell>
          <cell r="H26">
            <v>365.25</v>
          </cell>
          <cell r="K26">
            <v>2</v>
          </cell>
          <cell r="L26">
            <v>63.46</v>
          </cell>
          <cell r="M26">
            <v>2</v>
          </cell>
          <cell r="N26">
            <v>63.46</v>
          </cell>
          <cell r="R26">
            <v>0</v>
          </cell>
        </row>
        <row r="36">
          <cell r="E36">
            <v>0</v>
          </cell>
        </row>
        <row r="39">
          <cell r="F39">
            <v>259.20999999999998</v>
          </cell>
          <cell r="G39">
            <v>254.78</v>
          </cell>
          <cell r="H39">
            <v>984.12</v>
          </cell>
          <cell r="K39">
            <v>33</v>
          </cell>
          <cell r="L39">
            <v>655.56</v>
          </cell>
          <cell r="M39">
            <v>26</v>
          </cell>
          <cell r="N39">
            <v>468.75</v>
          </cell>
          <cell r="O39">
            <v>7</v>
          </cell>
          <cell r="P39">
            <v>186.80999999999995</v>
          </cell>
          <cell r="Q39">
            <v>24.456</v>
          </cell>
          <cell r="R39">
            <v>0</v>
          </cell>
        </row>
        <row r="40">
          <cell r="F40">
            <v>156.32</v>
          </cell>
          <cell r="G40">
            <v>64.23</v>
          </cell>
          <cell r="H40">
            <v>398.45</v>
          </cell>
        </row>
      </sheetData>
      <sheetData sheetId="5">
        <row r="8">
          <cell r="E8">
            <v>0</v>
          </cell>
        </row>
        <row r="11">
          <cell r="F11">
            <v>8209.4619999999995</v>
          </cell>
          <cell r="G11">
            <v>13625</v>
          </cell>
          <cell r="H11">
            <v>2329.893</v>
          </cell>
          <cell r="I11">
            <v>0</v>
          </cell>
          <cell r="J11">
            <v>0</v>
          </cell>
          <cell r="K11">
            <v>161</v>
          </cell>
          <cell r="L11">
            <v>3797.45</v>
          </cell>
          <cell r="M11">
            <v>100</v>
          </cell>
          <cell r="N11">
            <v>1451.83</v>
          </cell>
          <cell r="O11">
            <v>2</v>
          </cell>
          <cell r="P11">
            <v>47.45</v>
          </cell>
          <cell r="Q11">
            <v>646.64</v>
          </cell>
          <cell r="R11">
            <v>575.63</v>
          </cell>
        </row>
        <row r="14">
          <cell r="F14">
            <v>1011.14</v>
          </cell>
          <cell r="G14">
            <v>202.48</v>
          </cell>
          <cell r="H14">
            <v>69.748000000000005</v>
          </cell>
          <cell r="I14">
            <v>11500</v>
          </cell>
        </row>
        <row r="22">
          <cell r="E22">
            <v>0</v>
          </cell>
        </row>
        <row r="25">
          <cell r="F25">
            <v>6402.96</v>
          </cell>
          <cell r="G25">
            <v>5121.6099999999997</v>
          </cell>
          <cell r="H25">
            <v>1442.7359999999999</v>
          </cell>
          <cell r="I25">
            <v>0</v>
          </cell>
          <cell r="J25">
            <v>0</v>
          </cell>
          <cell r="K25">
            <v>496</v>
          </cell>
          <cell r="L25">
            <v>5676.7910000000002</v>
          </cell>
          <cell r="M25">
            <v>34</v>
          </cell>
          <cell r="N25">
            <v>329.98700000000002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8">
          <cell r="F28">
            <v>427.35</v>
          </cell>
          <cell r="G28">
            <v>16488.34</v>
          </cell>
          <cell r="H28">
            <v>16985.740000000002</v>
          </cell>
          <cell r="L28">
            <v>16007.56</v>
          </cell>
        </row>
        <row r="36">
          <cell r="E36">
            <v>0</v>
          </cell>
        </row>
      </sheetData>
      <sheetData sheetId="6">
        <row r="11">
          <cell r="F11">
            <v>1229</v>
          </cell>
          <cell r="G11">
            <v>421</v>
          </cell>
          <cell r="H11">
            <v>141</v>
          </cell>
          <cell r="I11">
            <v>71</v>
          </cell>
          <cell r="J11">
            <v>0</v>
          </cell>
          <cell r="K11">
            <v>90</v>
          </cell>
          <cell r="L11">
            <v>1532.32</v>
          </cell>
          <cell r="M11">
            <v>72</v>
          </cell>
          <cell r="N11">
            <v>1469.73</v>
          </cell>
          <cell r="O11">
            <v>0</v>
          </cell>
          <cell r="P11">
            <v>0</v>
          </cell>
          <cell r="Q11">
            <v>942.7</v>
          </cell>
          <cell r="R11">
            <v>0</v>
          </cell>
        </row>
        <row r="25">
          <cell r="F25">
            <v>1032</v>
          </cell>
          <cell r="G25">
            <v>384</v>
          </cell>
          <cell r="H25">
            <v>153</v>
          </cell>
          <cell r="I25">
            <v>54</v>
          </cell>
          <cell r="J25">
            <v>0</v>
          </cell>
          <cell r="K25">
            <v>92</v>
          </cell>
          <cell r="L25">
            <v>1533.8</v>
          </cell>
          <cell r="M25">
            <v>235</v>
          </cell>
          <cell r="N25">
            <v>4321.42</v>
          </cell>
          <cell r="O25">
            <v>0</v>
          </cell>
          <cell r="P25">
            <v>0</v>
          </cell>
          <cell r="Q25">
            <v>668.62</v>
          </cell>
          <cell r="R25">
            <v>0</v>
          </cell>
        </row>
        <row r="39">
          <cell r="F39">
            <v>775</v>
          </cell>
          <cell r="G39">
            <v>326</v>
          </cell>
          <cell r="H39">
            <v>126</v>
          </cell>
          <cell r="I39">
            <v>60</v>
          </cell>
          <cell r="J39">
            <v>0</v>
          </cell>
          <cell r="K39">
            <v>55</v>
          </cell>
          <cell r="L39">
            <v>837.34</v>
          </cell>
          <cell r="M39">
            <v>157</v>
          </cell>
          <cell r="N39">
            <v>190</v>
          </cell>
          <cell r="O39">
            <v>0</v>
          </cell>
          <cell r="P39">
            <v>0</v>
          </cell>
          <cell r="Q39">
            <v>685.15</v>
          </cell>
          <cell r="R39">
            <v>0</v>
          </cell>
        </row>
      </sheetData>
      <sheetData sheetId="7">
        <row r="12">
          <cell r="F12">
            <v>1594</v>
          </cell>
          <cell r="G12">
            <v>2000</v>
          </cell>
          <cell r="H12">
            <v>1790</v>
          </cell>
          <cell r="I12">
            <v>2050</v>
          </cell>
          <cell r="M12">
            <v>46</v>
          </cell>
          <cell r="N12">
            <v>1786</v>
          </cell>
          <cell r="Q12">
            <v>241.7</v>
          </cell>
        </row>
        <row r="13">
          <cell r="F13">
            <v>63</v>
          </cell>
          <cell r="G13">
            <v>85</v>
          </cell>
          <cell r="H13">
            <v>241</v>
          </cell>
          <cell r="I13">
            <v>510</v>
          </cell>
        </row>
        <row r="26">
          <cell r="F26">
            <v>1455.5</v>
          </cell>
          <cell r="G26">
            <v>1899.8</v>
          </cell>
          <cell r="H26">
            <v>1453</v>
          </cell>
          <cell r="I26">
            <v>2100</v>
          </cell>
          <cell r="K26">
            <v>41</v>
          </cell>
          <cell r="L26">
            <v>1223</v>
          </cell>
          <cell r="M26">
            <v>50</v>
          </cell>
          <cell r="N26">
            <v>1796</v>
          </cell>
          <cell r="Q26">
            <v>134.4</v>
          </cell>
        </row>
        <row r="27">
          <cell r="F27">
            <v>51</v>
          </cell>
          <cell r="G27">
            <v>75</v>
          </cell>
          <cell r="H27">
            <v>129.4</v>
          </cell>
          <cell r="I27">
            <v>395.2</v>
          </cell>
          <cell r="K27">
            <v>2</v>
          </cell>
          <cell r="L27">
            <v>49</v>
          </cell>
        </row>
        <row r="40">
          <cell r="F40">
            <v>1400</v>
          </cell>
          <cell r="G40">
            <v>1780</v>
          </cell>
          <cell r="H40">
            <v>1561</v>
          </cell>
          <cell r="I40">
            <v>1900</v>
          </cell>
          <cell r="K40">
            <v>82</v>
          </cell>
          <cell r="L40">
            <v>2870</v>
          </cell>
          <cell r="Q40">
            <v>80.099999999999994</v>
          </cell>
        </row>
        <row r="41">
          <cell r="F41">
            <v>52</v>
          </cell>
          <cell r="G41">
            <v>74</v>
          </cell>
          <cell r="H41">
            <v>148</v>
          </cell>
          <cell r="I41">
            <v>216</v>
          </cell>
          <cell r="K41">
            <v>3</v>
          </cell>
          <cell r="L41">
            <v>166</v>
          </cell>
        </row>
      </sheetData>
      <sheetData sheetId="8">
        <row r="8">
          <cell r="F8" t="str">
            <v>116,64</v>
          </cell>
        </row>
        <row r="11">
          <cell r="F11">
            <v>1666.01</v>
          </cell>
          <cell r="G11">
            <v>172.83</v>
          </cell>
          <cell r="H11">
            <v>1206.19</v>
          </cell>
          <cell r="I11">
            <v>1181.21</v>
          </cell>
          <cell r="J11">
            <v>25098.44</v>
          </cell>
          <cell r="K11">
            <v>132</v>
          </cell>
          <cell r="L11">
            <v>3368.76</v>
          </cell>
          <cell r="M11">
            <v>155</v>
          </cell>
          <cell r="N11">
            <v>2564.48</v>
          </cell>
          <cell r="O11">
            <v>2</v>
          </cell>
          <cell r="P11">
            <v>220.64</v>
          </cell>
          <cell r="Q11">
            <v>2789.58</v>
          </cell>
          <cell r="R11">
            <v>5</v>
          </cell>
        </row>
        <row r="12">
          <cell r="F12">
            <v>-6.14</v>
          </cell>
          <cell r="G12">
            <v>6.7</v>
          </cell>
          <cell r="H12">
            <v>28.28</v>
          </cell>
          <cell r="I12">
            <v>190.32</v>
          </cell>
          <cell r="J12">
            <v>1052.1500000000001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22">
          <cell r="F22">
            <v>111.32</v>
          </cell>
        </row>
        <row r="25">
          <cell r="F25">
            <v>-447.87</v>
          </cell>
          <cell r="G25">
            <v>126.25</v>
          </cell>
          <cell r="H25">
            <v>1371.02</v>
          </cell>
          <cell r="I25">
            <v>4229.37</v>
          </cell>
          <cell r="J25">
            <v>24226.82</v>
          </cell>
          <cell r="K25">
            <v>131</v>
          </cell>
          <cell r="L25">
            <v>5881.73</v>
          </cell>
          <cell r="M25">
            <v>262</v>
          </cell>
          <cell r="N25">
            <v>7401.7</v>
          </cell>
          <cell r="O25">
            <v>28</v>
          </cell>
          <cell r="P25">
            <v>2742.88</v>
          </cell>
          <cell r="Q25">
            <v>1957.09</v>
          </cell>
          <cell r="R25">
            <v>1</v>
          </cell>
        </row>
        <row r="26">
          <cell r="F26">
            <v>-5.82</v>
          </cell>
          <cell r="G26">
            <v>8.2100000000000009</v>
          </cell>
          <cell r="H26">
            <v>29.76</v>
          </cell>
          <cell r="I26">
            <v>141.6</v>
          </cell>
          <cell r="J26">
            <v>964.59</v>
          </cell>
        </row>
        <row r="36">
          <cell r="F36">
            <v>158.86000000000001</v>
          </cell>
        </row>
        <row r="39">
          <cell r="F39">
            <v>-478.97</v>
          </cell>
          <cell r="G39">
            <v>195.75</v>
          </cell>
          <cell r="H39">
            <v>1303.69</v>
          </cell>
          <cell r="I39">
            <v>4549.37</v>
          </cell>
          <cell r="J39">
            <v>26959.97</v>
          </cell>
          <cell r="K39">
            <v>92</v>
          </cell>
          <cell r="L39">
            <v>2383.7800000000002</v>
          </cell>
          <cell r="M39">
            <v>153</v>
          </cell>
          <cell r="N39">
            <v>5925.1</v>
          </cell>
          <cell r="O39">
            <v>242</v>
          </cell>
          <cell r="P39">
            <v>13906.01</v>
          </cell>
          <cell r="Q39">
            <v>2030.29</v>
          </cell>
          <cell r="R39">
            <v>0</v>
          </cell>
        </row>
        <row r="40">
          <cell r="F40">
            <v>-35.17</v>
          </cell>
          <cell r="G40">
            <v>2.79</v>
          </cell>
          <cell r="H40">
            <v>44.75</v>
          </cell>
          <cell r="I40">
            <v>124.35</v>
          </cell>
          <cell r="J40">
            <v>816.08</v>
          </cell>
        </row>
      </sheetData>
      <sheetData sheetId="9">
        <row r="12">
          <cell r="F12">
            <v>207</v>
          </cell>
          <cell r="G12">
            <v>301</v>
          </cell>
          <cell r="H12">
            <v>413</v>
          </cell>
          <cell r="I12">
            <v>562</v>
          </cell>
          <cell r="Q12">
            <v>15.8</v>
          </cell>
        </row>
        <row r="26">
          <cell r="F26">
            <v>203</v>
          </cell>
          <cell r="G26">
            <v>320</v>
          </cell>
          <cell r="H26">
            <v>433</v>
          </cell>
          <cell r="I26">
            <v>550</v>
          </cell>
          <cell r="M26">
            <v>18</v>
          </cell>
          <cell r="N26">
            <v>891.7</v>
          </cell>
          <cell r="O26">
            <v>2</v>
          </cell>
          <cell r="P26">
            <v>125</v>
          </cell>
          <cell r="Q26">
            <v>35.4</v>
          </cell>
        </row>
        <row r="40">
          <cell r="F40">
            <v>205</v>
          </cell>
          <cell r="G40">
            <v>370</v>
          </cell>
          <cell r="H40">
            <v>455</v>
          </cell>
          <cell r="I40">
            <v>855</v>
          </cell>
          <cell r="K40">
            <v>18</v>
          </cell>
          <cell r="L40">
            <v>891.7</v>
          </cell>
          <cell r="Q40">
            <v>51.6</v>
          </cell>
        </row>
      </sheetData>
      <sheetData sheetId="10">
        <row r="12">
          <cell r="F12">
            <v>966.9</v>
          </cell>
          <cell r="G12">
            <v>1199.2</v>
          </cell>
          <cell r="H12">
            <v>1316</v>
          </cell>
          <cell r="I12">
            <v>1701.4</v>
          </cell>
          <cell r="M12">
            <v>33</v>
          </cell>
          <cell r="N12">
            <v>597</v>
          </cell>
          <cell r="Q12">
            <v>250</v>
          </cell>
        </row>
        <row r="13">
          <cell r="F13">
            <v>41</v>
          </cell>
          <cell r="G13">
            <v>77</v>
          </cell>
          <cell r="H13">
            <v>608</v>
          </cell>
          <cell r="I13">
            <v>990</v>
          </cell>
          <cell r="M13">
            <v>3</v>
          </cell>
          <cell r="N13">
            <v>327</v>
          </cell>
        </row>
        <row r="26">
          <cell r="F26">
            <v>929</v>
          </cell>
          <cell r="G26">
            <v>619</v>
          </cell>
          <cell r="H26">
            <v>1090</v>
          </cell>
          <cell r="I26">
            <v>1800</v>
          </cell>
          <cell r="K26">
            <v>20</v>
          </cell>
          <cell r="L26">
            <v>399</v>
          </cell>
          <cell r="M26">
            <v>23</v>
          </cell>
          <cell r="N26">
            <v>600</v>
          </cell>
          <cell r="Q26">
            <v>146</v>
          </cell>
        </row>
        <row r="27">
          <cell r="F27">
            <v>27</v>
          </cell>
          <cell r="G27">
            <v>50</v>
          </cell>
          <cell r="H27">
            <v>717</v>
          </cell>
          <cell r="I27">
            <v>1100</v>
          </cell>
          <cell r="K27">
            <v>4</v>
          </cell>
          <cell r="L27">
            <v>168</v>
          </cell>
          <cell r="M27">
            <v>4</v>
          </cell>
          <cell r="N27">
            <v>279</v>
          </cell>
        </row>
        <row r="40">
          <cell r="F40">
            <v>933</v>
          </cell>
          <cell r="G40">
            <v>1120</v>
          </cell>
          <cell r="H40">
            <v>1199</v>
          </cell>
          <cell r="I40">
            <v>1900</v>
          </cell>
          <cell r="K40">
            <v>51</v>
          </cell>
          <cell r="L40">
            <v>1204</v>
          </cell>
          <cell r="Q40">
            <v>178.8</v>
          </cell>
        </row>
        <row r="41">
          <cell r="F41">
            <v>40</v>
          </cell>
          <cell r="G41">
            <v>75</v>
          </cell>
          <cell r="H41">
            <v>525</v>
          </cell>
          <cell r="I41">
            <v>821</v>
          </cell>
          <cell r="K41">
            <v>4</v>
          </cell>
          <cell r="L41">
            <v>279</v>
          </cell>
        </row>
      </sheetData>
      <sheetData sheetId="11">
        <row r="11">
          <cell r="F11">
            <v>5200</v>
          </cell>
          <cell r="G11">
            <v>9810</v>
          </cell>
          <cell r="K11">
            <v>15</v>
          </cell>
          <cell r="L11">
            <v>518</v>
          </cell>
        </row>
        <row r="12">
          <cell r="F12">
            <v>890</v>
          </cell>
          <cell r="G12">
            <v>2740</v>
          </cell>
        </row>
        <row r="25">
          <cell r="F25">
            <v>4750</v>
          </cell>
          <cell r="G25">
            <v>10050</v>
          </cell>
        </row>
        <row r="26">
          <cell r="F26">
            <v>760</v>
          </cell>
          <cell r="G26">
            <v>2890</v>
          </cell>
        </row>
        <row r="39">
          <cell r="F39">
            <v>5300</v>
          </cell>
          <cell r="G39">
            <v>9500</v>
          </cell>
        </row>
        <row r="40">
          <cell r="F40">
            <v>850</v>
          </cell>
          <cell r="G40">
            <v>2750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3"/>
      <sheetName val="АМЖКУ"/>
      <sheetName val="СЖКХ"/>
      <sheetName val="ГРЭС"/>
      <sheetName val="ЖКХ"/>
      <sheetName val="ИЖКХ"/>
      <sheetName val="Чистый двор"/>
      <sheetName val="Жилище"/>
      <sheetName val="Прогресс"/>
      <sheetName val="Наш дом"/>
      <sheetName val="Уют"/>
      <sheetName val="Радуга"/>
    </sheetNames>
    <sheetDataSet>
      <sheetData sheetId="0" refreshError="1"/>
      <sheetData sheetId="1">
        <row r="8">
          <cell r="F8">
            <v>1086.6600000000001</v>
          </cell>
        </row>
        <row r="11">
          <cell r="F11">
            <v>9700.1200000000008</v>
          </cell>
          <cell r="G11">
            <v>572.17999999999995</v>
          </cell>
          <cell r="H11">
            <v>3411.26</v>
          </cell>
          <cell r="I11">
            <v>5835.69</v>
          </cell>
          <cell r="J11">
            <v>7262.08</v>
          </cell>
          <cell r="K11">
            <v>314</v>
          </cell>
          <cell r="L11">
            <v>10103.27</v>
          </cell>
          <cell r="M11">
            <v>291</v>
          </cell>
          <cell r="N11">
            <v>8255.52</v>
          </cell>
          <cell r="O11">
            <v>17</v>
          </cell>
          <cell r="P11">
            <v>481.87</v>
          </cell>
          <cell r="Q11">
            <v>3704.24</v>
          </cell>
          <cell r="R11">
            <v>0</v>
          </cell>
        </row>
        <row r="12">
          <cell r="F12">
            <v>1475.71</v>
          </cell>
          <cell r="G12">
            <v>129.30000000000001</v>
          </cell>
          <cell r="H12">
            <v>2345.62</v>
          </cell>
          <cell r="I12">
            <v>1233.08</v>
          </cell>
          <cell r="J12">
            <v>5652.74</v>
          </cell>
        </row>
        <row r="13">
          <cell r="F13">
            <v>0</v>
          </cell>
        </row>
        <row r="14">
          <cell r="F14">
            <v>2641.23</v>
          </cell>
          <cell r="G14">
            <v>2144.4699999999998</v>
          </cell>
          <cell r="H14">
            <v>2080.66</v>
          </cell>
          <cell r="I14">
            <v>7794.15</v>
          </cell>
          <cell r="J14">
            <v>11896.01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2">
          <cell r="F22">
            <v>487.32</v>
          </cell>
        </row>
        <row r="25">
          <cell r="F25">
            <v>7514.63</v>
          </cell>
          <cell r="G25">
            <v>709.82</v>
          </cell>
          <cell r="H25">
            <v>2690</v>
          </cell>
          <cell r="I25">
            <v>9742.6</v>
          </cell>
          <cell r="J25">
            <v>2360.8200000000002</v>
          </cell>
          <cell r="K25">
            <v>262</v>
          </cell>
          <cell r="L25">
            <v>12202.64</v>
          </cell>
          <cell r="M25">
            <v>169</v>
          </cell>
          <cell r="N25">
            <v>7337.69</v>
          </cell>
          <cell r="O25">
            <v>33</v>
          </cell>
          <cell r="P25">
            <v>2651.16</v>
          </cell>
          <cell r="Q25">
            <v>443.8</v>
          </cell>
          <cell r="R25">
            <v>0</v>
          </cell>
        </row>
        <row r="26">
          <cell r="F26">
            <v>2250.1999999999998</v>
          </cell>
          <cell r="G26">
            <v>366.77</v>
          </cell>
          <cell r="H26">
            <v>1342.96</v>
          </cell>
          <cell r="I26">
            <v>5017.6900000000005</v>
          </cell>
          <cell r="J26">
            <v>2819.66</v>
          </cell>
        </row>
        <row r="27">
          <cell r="F27">
            <v>200.6</v>
          </cell>
          <cell r="H27">
            <v>26.94</v>
          </cell>
        </row>
        <row r="28">
          <cell r="F28">
            <v>1561.37</v>
          </cell>
          <cell r="G28">
            <v>493.56</v>
          </cell>
          <cell r="H28">
            <v>8912.9500000000007</v>
          </cell>
          <cell r="I28">
            <v>7705.03</v>
          </cell>
          <cell r="J28">
            <v>6852.06</v>
          </cell>
        </row>
        <row r="36">
          <cell r="F36">
            <v>1380.82</v>
          </cell>
        </row>
        <row r="39">
          <cell r="F39">
            <v>4484.91</v>
          </cell>
          <cell r="G39">
            <v>360.21</v>
          </cell>
          <cell r="H39">
            <v>3074.69</v>
          </cell>
          <cell r="I39">
            <v>6724.49</v>
          </cell>
          <cell r="J39">
            <v>2669.26</v>
          </cell>
          <cell r="K39">
            <v>42</v>
          </cell>
          <cell r="L39">
            <v>956.89</v>
          </cell>
          <cell r="M39">
            <v>96</v>
          </cell>
          <cell r="N39">
            <v>4097.75</v>
          </cell>
          <cell r="O39">
            <v>20</v>
          </cell>
          <cell r="P39">
            <v>1694.14</v>
          </cell>
          <cell r="Q39">
            <v>397.94</v>
          </cell>
          <cell r="R39">
            <v>0</v>
          </cell>
        </row>
        <row r="40">
          <cell r="F40">
            <v>2066.42</v>
          </cell>
          <cell r="G40">
            <v>243.52</v>
          </cell>
          <cell r="H40">
            <v>2215.9499999999998</v>
          </cell>
          <cell r="I40">
            <v>7780.59</v>
          </cell>
          <cell r="J40">
            <v>2695.99</v>
          </cell>
        </row>
        <row r="41">
          <cell r="F41">
            <v>7.1760000000000002</v>
          </cell>
          <cell r="H41">
            <v>29.92</v>
          </cell>
        </row>
        <row r="42">
          <cell r="F42">
            <v>1718.67</v>
          </cell>
          <cell r="G42">
            <v>1383.02</v>
          </cell>
          <cell r="H42">
            <v>2363.64</v>
          </cell>
          <cell r="I42">
            <v>27254.26</v>
          </cell>
          <cell r="J42">
            <v>3679.59</v>
          </cell>
        </row>
      </sheetData>
      <sheetData sheetId="2">
        <row r="8">
          <cell r="F8">
            <v>0</v>
          </cell>
        </row>
        <row r="11">
          <cell r="F11">
            <v>9218.2000000000007</v>
          </cell>
          <cell r="G11">
            <v>6995.51</v>
          </cell>
          <cell r="H11">
            <v>6182.5</v>
          </cell>
          <cell r="K11">
            <v>128</v>
          </cell>
          <cell r="L11">
            <v>4875</v>
          </cell>
          <cell r="M11">
            <v>111</v>
          </cell>
          <cell r="N11">
            <v>4269</v>
          </cell>
          <cell r="O11">
            <v>0</v>
          </cell>
          <cell r="P11">
            <v>0</v>
          </cell>
          <cell r="Q11">
            <v>4269</v>
          </cell>
          <cell r="R11">
            <v>0</v>
          </cell>
        </row>
        <row r="14">
          <cell r="F14">
            <v>155.5</v>
          </cell>
          <cell r="G14">
            <v>625.29999999999995</v>
          </cell>
          <cell r="H14">
            <v>954.78</v>
          </cell>
          <cell r="I14">
            <v>429.8</v>
          </cell>
        </row>
        <row r="22">
          <cell r="F22">
            <v>0</v>
          </cell>
        </row>
        <row r="25">
          <cell r="F25">
            <v>4623</v>
          </cell>
          <cell r="G25">
            <v>9193.7999999999993</v>
          </cell>
          <cell r="H25">
            <v>8593.7999999999993</v>
          </cell>
          <cell r="K25">
            <v>107</v>
          </cell>
          <cell r="L25">
            <v>3629</v>
          </cell>
          <cell r="M25">
            <v>131</v>
          </cell>
          <cell r="N25">
            <v>6345.9</v>
          </cell>
          <cell r="O25">
            <v>0</v>
          </cell>
          <cell r="P25">
            <v>0</v>
          </cell>
          <cell r="Q25">
            <v>6345.9</v>
          </cell>
          <cell r="R25">
            <v>0</v>
          </cell>
        </row>
        <row r="26">
          <cell r="I26">
            <v>0</v>
          </cell>
        </row>
        <row r="28">
          <cell r="F28">
            <v>879</v>
          </cell>
          <cell r="G28">
            <v>231.6</v>
          </cell>
          <cell r="H28">
            <v>744.6</v>
          </cell>
          <cell r="I28">
            <v>829.7</v>
          </cell>
        </row>
        <row r="36">
          <cell r="F36">
            <v>2470.9</v>
          </cell>
        </row>
        <row r="39">
          <cell r="F39">
            <v>5750.4</v>
          </cell>
          <cell r="G39">
            <v>15429.2</v>
          </cell>
          <cell r="H39">
            <v>3716.5</v>
          </cell>
          <cell r="I39">
            <v>874.2</v>
          </cell>
          <cell r="K39">
            <v>109</v>
          </cell>
          <cell r="L39">
            <v>6304</v>
          </cell>
          <cell r="M39">
            <v>83</v>
          </cell>
          <cell r="N39">
            <v>3911</v>
          </cell>
          <cell r="O39">
            <v>0</v>
          </cell>
          <cell r="P39">
            <v>0</v>
          </cell>
          <cell r="Q39">
            <v>3911</v>
          </cell>
          <cell r="R39">
            <v>0</v>
          </cell>
        </row>
        <row r="42">
          <cell r="F42">
            <v>381</v>
          </cell>
          <cell r="G42">
            <v>131.6</v>
          </cell>
          <cell r="H42">
            <v>546.9</v>
          </cell>
          <cell r="I42">
            <v>472.1</v>
          </cell>
        </row>
      </sheetData>
      <sheetData sheetId="3">
        <row r="8">
          <cell r="F8">
            <v>2138</v>
          </cell>
        </row>
        <row r="11">
          <cell r="F11">
            <v>11201.87149</v>
          </cell>
          <cell r="G11">
            <v>4809.6223399999999</v>
          </cell>
          <cell r="H11">
            <v>9144.3688299999994</v>
          </cell>
          <cell r="I11">
            <v>18258.94138</v>
          </cell>
          <cell r="K11">
            <v>1077</v>
          </cell>
          <cell r="L11">
            <v>5335</v>
          </cell>
          <cell r="M11">
            <v>1667</v>
          </cell>
          <cell r="N11">
            <v>6164</v>
          </cell>
          <cell r="O11">
            <v>0</v>
          </cell>
          <cell r="P11">
            <v>0</v>
          </cell>
          <cell r="Q11">
            <v>1066</v>
          </cell>
          <cell r="R11">
            <v>4998</v>
          </cell>
        </row>
        <row r="22">
          <cell r="F22">
            <v>246.37899999999999</v>
          </cell>
        </row>
        <row r="25">
          <cell r="F25">
            <v>5813.5305500000004</v>
          </cell>
          <cell r="G25">
            <v>2393.99172</v>
          </cell>
          <cell r="H25">
            <v>9067.7150199999996</v>
          </cell>
          <cell r="I25">
            <v>19035.653750000001</v>
          </cell>
          <cell r="K25">
            <v>1893</v>
          </cell>
          <cell r="L25">
            <v>6833.06</v>
          </cell>
          <cell r="M25">
            <v>191</v>
          </cell>
          <cell r="N25">
            <v>689</v>
          </cell>
          <cell r="O25">
            <v>6</v>
          </cell>
          <cell r="P25">
            <v>7.5529999999999999</v>
          </cell>
          <cell r="Q25">
            <v>388.6</v>
          </cell>
          <cell r="R25">
            <v>5124.54</v>
          </cell>
        </row>
        <row r="26">
          <cell r="I26">
            <v>0</v>
          </cell>
        </row>
        <row r="36">
          <cell r="F36">
            <v>1767.0313100000001</v>
          </cell>
        </row>
        <row r="39">
          <cell r="F39">
            <v>6455.87</v>
          </cell>
          <cell r="G39">
            <v>7324.14</v>
          </cell>
          <cell r="H39">
            <v>7256.54</v>
          </cell>
          <cell r="I39">
            <v>14568.23</v>
          </cell>
          <cell r="J39">
            <v>0</v>
          </cell>
          <cell r="K39">
            <v>626</v>
          </cell>
          <cell r="L39">
            <v>4820</v>
          </cell>
          <cell r="M39">
            <v>100</v>
          </cell>
          <cell r="N39">
            <v>678</v>
          </cell>
          <cell r="O39">
            <v>0</v>
          </cell>
          <cell r="P39">
            <v>0</v>
          </cell>
          <cell r="Q39">
            <v>478.65334000000001</v>
          </cell>
          <cell r="R39">
            <v>2670</v>
          </cell>
        </row>
      </sheetData>
      <sheetData sheetId="4">
        <row r="8">
          <cell r="E8">
            <v>0</v>
          </cell>
        </row>
        <row r="11">
          <cell r="F11">
            <v>154.88999999999999</v>
          </cell>
          <cell r="G11">
            <v>245.69</v>
          </cell>
          <cell r="H11">
            <v>498.45</v>
          </cell>
          <cell r="I11">
            <v>878.56</v>
          </cell>
        </row>
        <row r="12">
          <cell r="F12">
            <v>54.12</v>
          </cell>
          <cell r="G12">
            <v>85.69</v>
          </cell>
          <cell r="H12">
            <v>112.78</v>
          </cell>
          <cell r="I12">
            <v>49.45</v>
          </cell>
        </row>
        <row r="22">
          <cell r="E22">
            <v>0</v>
          </cell>
        </row>
        <row r="25">
          <cell r="F25">
            <v>212.45</v>
          </cell>
          <cell r="G25">
            <v>94.13</v>
          </cell>
          <cell r="H25">
            <v>895.26</v>
          </cell>
          <cell r="K25">
            <v>11</v>
          </cell>
          <cell r="L25">
            <v>238.72</v>
          </cell>
          <cell r="M25">
            <v>11</v>
          </cell>
          <cell r="N25">
            <v>238.72</v>
          </cell>
          <cell r="Q25">
            <v>11.368</v>
          </cell>
          <cell r="R25">
            <v>0</v>
          </cell>
        </row>
        <row r="26">
          <cell r="F26">
            <v>98.65</v>
          </cell>
          <cell r="G26">
            <v>79.56</v>
          </cell>
          <cell r="H26">
            <v>345.23</v>
          </cell>
          <cell r="K26">
            <v>2</v>
          </cell>
          <cell r="L26">
            <v>63.46</v>
          </cell>
          <cell r="M26">
            <v>2</v>
          </cell>
          <cell r="N26">
            <v>63.46</v>
          </cell>
          <cell r="R26">
            <v>0</v>
          </cell>
        </row>
        <row r="36">
          <cell r="E36">
            <v>0</v>
          </cell>
        </row>
        <row r="39">
          <cell r="F39">
            <v>298.45</v>
          </cell>
          <cell r="G39">
            <v>321.77999999999997</v>
          </cell>
          <cell r="H39">
            <v>854.13</v>
          </cell>
          <cell r="K39">
            <v>33</v>
          </cell>
          <cell r="L39">
            <v>655.56</v>
          </cell>
          <cell r="M39">
            <v>26</v>
          </cell>
          <cell r="N39">
            <v>468.75</v>
          </cell>
          <cell r="O39">
            <v>7</v>
          </cell>
          <cell r="P39">
            <v>186.80999999999995</v>
          </cell>
          <cell r="Q39">
            <v>24.456</v>
          </cell>
          <cell r="R39">
            <v>0</v>
          </cell>
        </row>
        <row r="40">
          <cell r="F40">
            <v>164.23</v>
          </cell>
          <cell r="G40">
            <v>74.12</v>
          </cell>
          <cell r="H40">
            <v>387.12</v>
          </cell>
        </row>
      </sheetData>
      <sheetData sheetId="5">
        <row r="8">
          <cell r="E8">
            <v>0</v>
          </cell>
        </row>
        <row r="11">
          <cell r="F11">
            <v>8861.49</v>
          </cell>
          <cell r="G11">
            <v>11428</v>
          </cell>
          <cell r="H11">
            <v>1035.93</v>
          </cell>
          <cell r="I11">
            <v>0</v>
          </cell>
          <cell r="J11">
            <v>0</v>
          </cell>
          <cell r="K11">
            <v>161</v>
          </cell>
          <cell r="L11">
            <v>3797.45</v>
          </cell>
          <cell r="M11">
            <v>100</v>
          </cell>
          <cell r="N11">
            <v>1451.83</v>
          </cell>
          <cell r="O11">
            <v>2</v>
          </cell>
          <cell r="P11">
            <v>47.45</v>
          </cell>
          <cell r="Q11">
            <v>646.64</v>
          </cell>
          <cell r="R11">
            <v>575.63</v>
          </cell>
        </row>
        <row r="14">
          <cell r="F14">
            <v>297.64999999999998</v>
          </cell>
          <cell r="G14">
            <v>155.88</v>
          </cell>
          <cell r="H14">
            <v>117.62</v>
          </cell>
          <cell r="I14">
            <v>11500</v>
          </cell>
        </row>
        <row r="22">
          <cell r="E22">
            <v>0</v>
          </cell>
        </row>
        <row r="25">
          <cell r="F25">
            <v>5763.28</v>
          </cell>
          <cell r="G25">
            <v>4418.32</v>
          </cell>
          <cell r="H25">
            <v>3510.62</v>
          </cell>
          <cell r="I25">
            <v>0</v>
          </cell>
          <cell r="J25">
            <v>0</v>
          </cell>
          <cell r="K25">
            <v>580</v>
          </cell>
          <cell r="L25">
            <v>6925.44</v>
          </cell>
          <cell r="M25">
            <v>193</v>
          </cell>
          <cell r="N25">
            <v>1985.02</v>
          </cell>
          <cell r="O25">
            <v>0</v>
          </cell>
          <cell r="P25">
            <v>0</v>
          </cell>
          <cell r="Q25">
            <v>22.67</v>
          </cell>
          <cell r="R25">
            <v>0</v>
          </cell>
        </row>
        <row r="28">
          <cell r="F28">
            <v>295.97000000000003</v>
          </cell>
          <cell r="G28">
            <v>64.069999999999993</v>
          </cell>
          <cell r="H28">
            <v>33759.83</v>
          </cell>
          <cell r="I28">
            <v>0</v>
          </cell>
          <cell r="L28">
            <v>0</v>
          </cell>
        </row>
        <row r="36">
          <cell r="E36">
            <v>0</v>
          </cell>
        </row>
      </sheetData>
      <sheetData sheetId="6">
        <row r="11">
          <cell r="F11">
            <v>1229</v>
          </cell>
          <cell r="G11">
            <v>421</v>
          </cell>
          <cell r="H11">
            <v>141</v>
          </cell>
          <cell r="I11">
            <v>71</v>
          </cell>
          <cell r="J11">
            <v>0</v>
          </cell>
          <cell r="K11">
            <v>90</v>
          </cell>
          <cell r="L11">
            <v>1532.32</v>
          </cell>
          <cell r="M11">
            <v>72</v>
          </cell>
          <cell r="N11">
            <v>1469.73</v>
          </cell>
          <cell r="O11">
            <v>0</v>
          </cell>
          <cell r="P11">
            <v>0</v>
          </cell>
          <cell r="Q11">
            <v>942.7</v>
          </cell>
          <cell r="R11">
            <v>0</v>
          </cell>
        </row>
        <row r="25">
          <cell r="F25">
            <v>1032</v>
          </cell>
          <cell r="G25">
            <v>384</v>
          </cell>
          <cell r="H25">
            <v>153</v>
          </cell>
          <cell r="I25">
            <v>54</v>
          </cell>
          <cell r="J25">
            <v>0</v>
          </cell>
          <cell r="K25">
            <v>92</v>
          </cell>
          <cell r="L25">
            <v>1533.8</v>
          </cell>
          <cell r="M25">
            <v>235</v>
          </cell>
          <cell r="N25">
            <v>4321.42</v>
          </cell>
          <cell r="O25">
            <v>0</v>
          </cell>
          <cell r="P25">
            <v>0</v>
          </cell>
          <cell r="Q25">
            <v>668.62</v>
          </cell>
          <cell r="R25">
            <v>0</v>
          </cell>
        </row>
        <row r="39">
          <cell r="F39">
            <v>775</v>
          </cell>
          <cell r="G39">
            <v>326</v>
          </cell>
          <cell r="H39">
            <v>126</v>
          </cell>
          <cell r="I39">
            <v>60</v>
          </cell>
          <cell r="J39">
            <v>0</v>
          </cell>
          <cell r="K39">
            <v>55</v>
          </cell>
          <cell r="L39">
            <v>837.34</v>
          </cell>
          <cell r="M39">
            <v>157</v>
          </cell>
          <cell r="N39">
            <v>190</v>
          </cell>
          <cell r="O39">
            <v>0</v>
          </cell>
          <cell r="P39">
            <v>0</v>
          </cell>
          <cell r="Q39">
            <v>685.15</v>
          </cell>
          <cell r="R39">
            <v>0</v>
          </cell>
        </row>
      </sheetData>
      <sheetData sheetId="7">
        <row r="12">
          <cell r="F12">
            <v>1862.6</v>
          </cell>
          <cell r="G12">
            <v>1950</v>
          </cell>
          <cell r="H12">
            <v>1643.1</v>
          </cell>
          <cell r="I12">
            <v>2020</v>
          </cell>
          <cell r="M12">
            <v>27</v>
          </cell>
          <cell r="N12">
            <v>967</v>
          </cell>
          <cell r="Q12">
            <v>240.4</v>
          </cell>
        </row>
        <row r="13">
          <cell r="F13">
            <v>16.899999999999999</v>
          </cell>
          <cell r="G13">
            <v>28</v>
          </cell>
          <cell r="H13">
            <v>334.1</v>
          </cell>
          <cell r="I13">
            <v>490</v>
          </cell>
        </row>
        <row r="26">
          <cell r="F26">
            <v>1491.5</v>
          </cell>
          <cell r="G26">
            <v>1802</v>
          </cell>
          <cell r="H26">
            <v>1632.1</v>
          </cell>
          <cell r="I26">
            <v>2000</v>
          </cell>
          <cell r="K26">
            <v>41</v>
          </cell>
          <cell r="L26">
            <v>1223</v>
          </cell>
          <cell r="M26">
            <v>50</v>
          </cell>
          <cell r="N26">
            <v>1796</v>
          </cell>
          <cell r="Q26">
            <v>94</v>
          </cell>
        </row>
        <row r="27">
          <cell r="F27">
            <v>16.100000000000001</v>
          </cell>
          <cell r="G27">
            <v>28</v>
          </cell>
          <cell r="H27">
            <v>203.3</v>
          </cell>
          <cell r="I27">
            <v>381</v>
          </cell>
          <cell r="K27">
            <v>2</v>
          </cell>
          <cell r="L27">
            <v>49</v>
          </cell>
        </row>
        <row r="40">
          <cell r="F40">
            <v>1502</v>
          </cell>
          <cell r="G40">
            <v>1709.3</v>
          </cell>
          <cell r="H40">
            <v>1391.2</v>
          </cell>
          <cell r="I40">
            <v>2050</v>
          </cell>
          <cell r="K40">
            <v>82</v>
          </cell>
          <cell r="L40">
            <v>2870</v>
          </cell>
          <cell r="Q40">
            <v>41.6</v>
          </cell>
        </row>
        <row r="41">
          <cell r="F41">
            <v>17.2</v>
          </cell>
          <cell r="G41">
            <v>30.3</v>
          </cell>
          <cell r="H41">
            <v>179.8</v>
          </cell>
          <cell r="I41">
            <v>255.7</v>
          </cell>
          <cell r="K41">
            <v>3</v>
          </cell>
          <cell r="L41">
            <v>166</v>
          </cell>
        </row>
      </sheetData>
      <sheetData sheetId="8">
        <row r="8">
          <cell r="F8" t="str">
            <v>72,67</v>
          </cell>
        </row>
        <row r="11">
          <cell r="F11">
            <v>1678.49</v>
          </cell>
          <cell r="G11">
            <v>193.2</v>
          </cell>
          <cell r="H11">
            <v>1268.6199999999999</v>
          </cell>
          <cell r="I11">
            <v>1294.5700000000002</v>
          </cell>
          <cell r="J11">
            <v>24838.82</v>
          </cell>
          <cell r="K11">
            <v>166</v>
          </cell>
          <cell r="L11">
            <v>4159.4799999999996</v>
          </cell>
          <cell r="M11">
            <v>203</v>
          </cell>
          <cell r="N11">
            <v>3490.02</v>
          </cell>
          <cell r="O11">
            <v>30</v>
          </cell>
          <cell r="P11">
            <v>1424.87</v>
          </cell>
          <cell r="Q11">
            <v>3193.65</v>
          </cell>
          <cell r="R11">
            <v>7</v>
          </cell>
        </row>
        <row r="12">
          <cell r="F12">
            <v>-4.12</v>
          </cell>
          <cell r="G12">
            <v>13.6</v>
          </cell>
          <cell r="H12">
            <v>29.28</v>
          </cell>
          <cell r="I12">
            <v>195.79</v>
          </cell>
          <cell r="J12">
            <v>1056.4100000000001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22">
          <cell r="F22">
            <v>19.02</v>
          </cell>
        </row>
        <row r="25">
          <cell r="F25">
            <v>-310.35000000000002</v>
          </cell>
          <cell r="G25">
            <v>210.17</v>
          </cell>
          <cell r="H25">
            <v>1278.49</v>
          </cell>
          <cell r="I25">
            <v>4283.33</v>
          </cell>
          <cell r="J25">
            <v>24300.77</v>
          </cell>
          <cell r="K25">
            <v>161</v>
          </cell>
          <cell r="L25">
            <v>7106.02</v>
          </cell>
          <cell r="M25">
            <v>298</v>
          </cell>
          <cell r="N25">
            <v>8994.36</v>
          </cell>
          <cell r="O25">
            <v>38</v>
          </cell>
          <cell r="P25">
            <v>2792.99</v>
          </cell>
          <cell r="Q25">
            <v>2318.7399999999998</v>
          </cell>
          <cell r="R25">
            <v>1</v>
          </cell>
        </row>
        <row r="26">
          <cell r="F26">
            <v>-4.37</v>
          </cell>
          <cell r="G26">
            <v>5.46</v>
          </cell>
          <cell r="H26">
            <v>34.46</v>
          </cell>
          <cell r="I26">
            <v>138.44999999999999</v>
          </cell>
          <cell r="J26">
            <v>967.9</v>
          </cell>
        </row>
        <row r="36">
          <cell r="F36">
            <v>120.26</v>
          </cell>
        </row>
        <row r="39">
          <cell r="F39">
            <v>-489.83</v>
          </cell>
          <cell r="G39">
            <v>229.36</v>
          </cell>
          <cell r="H39">
            <v>1402.32</v>
          </cell>
          <cell r="I39">
            <v>4425.49</v>
          </cell>
          <cell r="J39">
            <v>26373.41</v>
          </cell>
          <cell r="K39">
            <v>133</v>
          </cell>
          <cell r="L39">
            <v>3482.43</v>
          </cell>
          <cell r="M39">
            <v>178</v>
          </cell>
          <cell r="N39">
            <v>6433.71</v>
          </cell>
          <cell r="O39">
            <v>242</v>
          </cell>
          <cell r="P39">
            <v>13906.01</v>
          </cell>
          <cell r="Q39">
            <v>3191.18</v>
          </cell>
          <cell r="R39">
            <v>0</v>
          </cell>
        </row>
        <row r="40">
          <cell r="F40">
            <v>-32.119999999999997</v>
          </cell>
          <cell r="G40">
            <v>4.1100000000000003</v>
          </cell>
          <cell r="H40">
            <v>43.64</v>
          </cell>
          <cell r="I40">
            <v>128.77000000000001</v>
          </cell>
          <cell r="J40">
            <v>820.08</v>
          </cell>
        </row>
      </sheetData>
      <sheetData sheetId="9">
        <row r="12">
          <cell r="F12">
            <v>217</v>
          </cell>
          <cell r="G12">
            <v>472.1</v>
          </cell>
          <cell r="H12">
            <v>269.5</v>
          </cell>
          <cell r="I12">
            <v>519.4</v>
          </cell>
          <cell r="Q12">
            <v>17.600000000000001</v>
          </cell>
        </row>
        <row r="26">
          <cell r="F26">
            <v>207.2</v>
          </cell>
          <cell r="G26">
            <v>380.1</v>
          </cell>
          <cell r="H26">
            <v>403.2</v>
          </cell>
          <cell r="I26">
            <v>510.5</v>
          </cell>
          <cell r="M26">
            <v>18</v>
          </cell>
          <cell r="N26">
            <v>891.7</v>
          </cell>
          <cell r="O26">
            <v>2</v>
          </cell>
          <cell r="P26">
            <v>125</v>
          </cell>
          <cell r="Q26">
            <v>33.6</v>
          </cell>
        </row>
        <row r="40">
          <cell r="F40">
            <v>211.2</v>
          </cell>
          <cell r="G40">
            <v>280.10000000000002</v>
          </cell>
          <cell r="H40">
            <v>644.1</v>
          </cell>
          <cell r="I40">
            <v>750.6</v>
          </cell>
          <cell r="K40">
            <v>18</v>
          </cell>
          <cell r="L40">
            <v>891.7</v>
          </cell>
          <cell r="Q40">
            <v>20.3</v>
          </cell>
        </row>
      </sheetData>
      <sheetData sheetId="10">
        <row r="12">
          <cell r="F12">
            <v>1298.8</v>
          </cell>
          <cell r="G12">
            <v>962.1</v>
          </cell>
          <cell r="H12">
            <v>1358.8</v>
          </cell>
          <cell r="I12">
            <v>1625.6</v>
          </cell>
          <cell r="M12">
            <v>19</v>
          </cell>
          <cell r="N12">
            <v>571</v>
          </cell>
          <cell r="Q12">
            <v>558.29999999999995</v>
          </cell>
        </row>
        <row r="13">
          <cell r="F13">
            <v>12.4</v>
          </cell>
          <cell r="G13">
            <v>35.799999999999997</v>
          </cell>
          <cell r="H13">
            <v>668.6</v>
          </cell>
          <cell r="I13">
            <v>1027.9000000000001</v>
          </cell>
        </row>
        <row r="26">
          <cell r="F26">
            <v>957.4</v>
          </cell>
          <cell r="G26">
            <v>621.6</v>
          </cell>
          <cell r="H26">
            <v>1300</v>
          </cell>
          <cell r="I26">
            <v>1900</v>
          </cell>
          <cell r="K26">
            <v>20</v>
          </cell>
          <cell r="L26">
            <v>399</v>
          </cell>
          <cell r="M26">
            <v>23</v>
          </cell>
          <cell r="N26">
            <v>600</v>
          </cell>
        </row>
        <row r="27">
          <cell r="F27">
            <v>11.4</v>
          </cell>
          <cell r="G27">
            <v>26.1</v>
          </cell>
          <cell r="H27">
            <v>538.5</v>
          </cell>
          <cell r="I27">
            <v>950</v>
          </cell>
          <cell r="K27">
            <v>4</v>
          </cell>
          <cell r="L27">
            <v>168</v>
          </cell>
          <cell r="M27">
            <v>4</v>
          </cell>
          <cell r="N27">
            <v>279</v>
          </cell>
          <cell r="Q27">
            <v>146</v>
          </cell>
        </row>
        <row r="40">
          <cell r="F40">
            <v>956.7</v>
          </cell>
          <cell r="G40">
            <v>1102.2</v>
          </cell>
          <cell r="H40">
            <v>1321.2</v>
          </cell>
          <cell r="I40">
            <v>1840.1</v>
          </cell>
          <cell r="K40">
            <v>51</v>
          </cell>
          <cell r="L40">
            <v>1204</v>
          </cell>
          <cell r="Q40">
            <v>97.6</v>
          </cell>
        </row>
        <row r="41">
          <cell r="F41">
            <v>13.2</v>
          </cell>
          <cell r="G41">
            <v>25</v>
          </cell>
          <cell r="H41">
            <v>382.6</v>
          </cell>
          <cell r="I41">
            <v>487</v>
          </cell>
          <cell r="K41">
            <v>4</v>
          </cell>
          <cell r="L41">
            <v>279</v>
          </cell>
        </row>
      </sheetData>
      <sheetData sheetId="11">
        <row r="11">
          <cell r="F11">
            <v>7552</v>
          </cell>
          <cell r="G11">
            <v>11625</v>
          </cell>
          <cell r="K11">
            <v>50</v>
          </cell>
          <cell r="L11">
            <v>1832</v>
          </cell>
        </row>
        <row r="12">
          <cell r="F12">
            <v>918</v>
          </cell>
          <cell r="G12">
            <v>3795</v>
          </cell>
        </row>
        <row r="25">
          <cell r="F25">
            <v>6782</v>
          </cell>
          <cell r="G25">
            <v>14250</v>
          </cell>
        </row>
        <row r="26">
          <cell r="F26">
            <v>860</v>
          </cell>
          <cell r="G26">
            <v>2997</v>
          </cell>
        </row>
        <row r="39">
          <cell r="F39">
            <v>5463</v>
          </cell>
          <cell r="G39">
            <v>10520</v>
          </cell>
        </row>
        <row r="40">
          <cell r="F40">
            <v>853</v>
          </cell>
          <cell r="G40">
            <v>3750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3"/>
      <sheetName val="АМЖКУ"/>
      <sheetName val="СЖКХ"/>
      <sheetName val="ГРЭС"/>
      <sheetName val="ЖКХ"/>
      <sheetName val="ИЖКХ"/>
      <sheetName val="Чистый двор"/>
      <sheetName val="Жилище"/>
      <sheetName val="Прогресс"/>
      <sheetName val="Наш дом"/>
      <sheetName val="Уют"/>
      <sheetName val="Радуга"/>
    </sheetNames>
    <sheetDataSet>
      <sheetData sheetId="0" refreshError="1"/>
      <sheetData sheetId="1">
        <row r="8">
          <cell r="F8">
            <v>519.87</v>
          </cell>
        </row>
        <row r="11">
          <cell r="F11">
            <v>10530.79</v>
          </cell>
          <cell r="G11">
            <v>471.88</v>
          </cell>
          <cell r="H11">
            <v>3135.64</v>
          </cell>
          <cell r="I11">
            <v>6137.42</v>
          </cell>
          <cell r="J11">
            <v>7171.19</v>
          </cell>
          <cell r="K11">
            <v>373</v>
          </cell>
          <cell r="L11">
            <v>10546.37</v>
          </cell>
          <cell r="M11">
            <v>335</v>
          </cell>
          <cell r="N11">
            <v>8353.0300000000007</v>
          </cell>
          <cell r="O11">
            <v>29</v>
          </cell>
          <cell r="P11">
            <v>869</v>
          </cell>
          <cell r="Q11">
            <v>3898.88</v>
          </cell>
          <cell r="R11">
            <v>0</v>
          </cell>
        </row>
        <row r="12">
          <cell r="F12">
            <v>1552.81</v>
          </cell>
          <cell r="G12">
            <v>265.11</v>
          </cell>
          <cell r="H12">
            <v>1992.68</v>
          </cell>
          <cell r="I12">
            <v>890.57999999999993</v>
          </cell>
          <cell r="J12">
            <v>5984.1399999999994</v>
          </cell>
        </row>
        <row r="14">
          <cell r="F14">
            <v>1323.3</v>
          </cell>
          <cell r="G14">
            <v>1713.86</v>
          </cell>
          <cell r="H14">
            <v>3441.78</v>
          </cell>
          <cell r="I14">
            <v>4075.2299999999996</v>
          </cell>
          <cell r="J14">
            <v>6155.87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2">
          <cell r="F22">
            <v>428.05</v>
          </cell>
        </row>
        <row r="25">
          <cell r="F25">
            <v>8156.74</v>
          </cell>
          <cell r="G25">
            <v>292</v>
          </cell>
          <cell r="H25">
            <v>3049.95</v>
          </cell>
          <cell r="I25">
            <v>10180.969999999999</v>
          </cell>
          <cell r="J25">
            <v>2375.4499999999998</v>
          </cell>
          <cell r="K25">
            <v>262</v>
          </cell>
          <cell r="L25">
            <v>12202.64</v>
          </cell>
          <cell r="M25">
            <v>169</v>
          </cell>
          <cell r="N25">
            <v>7337.69</v>
          </cell>
          <cell r="O25">
            <v>33</v>
          </cell>
          <cell r="P25">
            <v>2651.16</v>
          </cell>
          <cell r="Q25">
            <v>443.8</v>
          </cell>
          <cell r="R25">
            <v>0</v>
          </cell>
        </row>
        <row r="26">
          <cell r="F26">
            <v>2511.69</v>
          </cell>
          <cell r="G26">
            <v>107.26</v>
          </cell>
          <cell r="H26">
            <v>1606.92</v>
          </cell>
          <cell r="I26">
            <v>3974.8500000000004</v>
          </cell>
          <cell r="J26">
            <v>2569.64</v>
          </cell>
        </row>
        <row r="27">
          <cell r="F27">
            <v>0</v>
          </cell>
          <cell r="H27">
            <v>0</v>
          </cell>
        </row>
        <row r="28">
          <cell r="F28">
            <v>791.89</v>
          </cell>
          <cell r="G28">
            <v>570.16</v>
          </cell>
          <cell r="H28">
            <v>1362.82</v>
          </cell>
          <cell r="I28">
            <v>8861.7999999999993</v>
          </cell>
          <cell r="J28">
            <v>13139.66</v>
          </cell>
        </row>
        <row r="36">
          <cell r="F36">
            <v>708.96</v>
          </cell>
        </row>
        <row r="39">
          <cell r="F39">
            <v>772.94</v>
          </cell>
          <cell r="G39">
            <v>520.92999999999995</v>
          </cell>
          <cell r="H39">
            <v>2918.18</v>
          </cell>
          <cell r="I39">
            <v>6874.35</v>
          </cell>
          <cell r="J39">
            <v>2661.31</v>
          </cell>
          <cell r="K39">
            <v>42</v>
          </cell>
          <cell r="L39">
            <v>956.89</v>
          </cell>
          <cell r="M39">
            <v>96</v>
          </cell>
          <cell r="N39">
            <v>4097.75</v>
          </cell>
          <cell r="O39">
            <v>20</v>
          </cell>
          <cell r="P39">
            <v>1694.14</v>
          </cell>
          <cell r="Q39">
            <v>782.98</v>
          </cell>
          <cell r="R39">
            <v>0</v>
          </cell>
        </row>
        <row r="40">
          <cell r="F40">
            <v>247.9</v>
          </cell>
          <cell r="G40">
            <v>242.27</v>
          </cell>
          <cell r="H40">
            <v>2311.61</v>
          </cell>
          <cell r="I40">
            <v>7793.9</v>
          </cell>
          <cell r="J40">
            <v>2681.9</v>
          </cell>
        </row>
        <row r="42">
          <cell r="F42">
            <v>667.95</v>
          </cell>
          <cell r="G42">
            <v>1102.04</v>
          </cell>
          <cell r="H42">
            <v>2613.58</v>
          </cell>
          <cell r="I42">
            <v>26486.36</v>
          </cell>
          <cell r="J42">
            <v>3685.03</v>
          </cell>
        </row>
      </sheetData>
      <sheetData sheetId="2">
        <row r="8">
          <cell r="F8">
            <v>0</v>
          </cell>
        </row>
        <row r="11">
          <cell r="F11">
            <v>8391.68</v>
          </cell>
          <cell r="G11">
            <v>2001.2</v>
          </cell>
          <cell r="H11">
            <v>9063.7999999999993</v>
          </cell>
          <cell r="K11">
            <v>149</v>
          </cell>
          <cell r="L11">
            <v>6899.5</v>
          </cell>
          <cell r="M11">
            <v>145</v>
          </cell>
          <cell r="N11">
            <v>5528</v>
          </cell>
          <cell r="O11">
            <v>0</v>
          </cell>
          <cell r="P11">
            <v>0</v>
          </cell>
          <cell r="Q11">
            <v>3700.8</v>
          </cell>
          <cell r="R11">
            <v>0</v>
          </cell>
        </row>
        <row r="14">
          <cell r="F14">
            <v>793</v>
          </cell>
          <cell r="G14">
            <v>108.42</v>
          </cell>
          <cell r="H14">
            <v>954.78</v>
          </cell>
          <cell r="I14">
            <v>429.8</v>
          </cell>
        </row>
        <row r="22">
          <cell r="F22">
            <v>0</v>
          </cell>
        </row>
        <row r="25">
          <cell r="F25">
            <v>6212.6</v>
          </cell>
          <cell r="G25">
            <v>8588.9</v>
          </cell>
          <cell r="H25">
            <v>7301.2</v>
          </cell>
          <cell r="K25">
            <v>135</v>
          </cell>
          <cell r="L25">
            <v>4433.2</v>
          </cell>
          <cell r="M25">
            <v>200</v>
          </cell>
          <cell r="N25">
            <v>8340.4</v>
          </cell>
          <cell r="O25">
            <v>0</v>
          </cell>
          <cell r="P25">
            <v>0</v>
          </cell>
          <cell r="Q25">
            <v>3521.4</v>
          </cell>
          <cell r="R25">
            <v>0</v>
          </cell>
        </row>
        <row r="26">
          <cell r="I26">
            <v>0</v>
          </cell>
        </row>
        <row r="28">
          <cell r="F28">
            <v>893.2</v>
          </cell>
          <cell r="G28">
            <v>239.7</v>
          </cell>
          <cell r="H28">
            <v>772.5</v>
          </cell>
          <cell r="I28">
            <v>829.7</v>
          </cell>
        </row>
        <row r="36">
          <cell r="F36">
            <v>639.29999999999995</v>
          </cell>
        </row>
        <row r="39">
          <cell r="F39">
            <v>6040</v>
          </cell>
          <cell r="G39">
            <v>4745.8999999999996</v>
          </cell>
          <cell r="H39">
            <v>6258.1</v>
          </cell>
          <cell r="I39">
            <v>845</v>
          </cell>
          <cell r="K39">
            <v>109</v>
          </cell>
          <cell r="L39">
            <v>6304</v>
          </cell>
          <cell r="M39">
            <v>96</v>
          </cell>
          <cell r="N39">
            <v>4811</v>
          </cell>
          <cell r="O39">
            <v>0</v>
          </cell>
          <cell r="P39">
            <v>0</v>
          </cell>
          <cell r="Q39">
            <v>3408.6</v>
          </cell>
          <cell r="R39">
            <v>0</v>
          </cell>
        </row>
        <row r="42">
          <cell r="F42">
            <v>1336.5</v>
          </cell>
          <cell r="G42">
            <v>131.1</v>
          </cell>
          <cell r="H42">
            <v>583.79999999999995</v>
          </cell>
          <cell r="I42">
            <v>481</v>
          </cell>
        </row>
      </sheetData>
      <sheetData sheetId="3">
        <row r="8">
          <cell r="F8">
            <v>629.07000000000005</v>
          </cell>
        </row>
        <row r="11">
          <cell r="F11">
            <v>2000</v>
          </cell>
          <cell r="G11">
            <v>3708.7860499999997</v>
          </cell>
          <cell r="H11">
            <v>10098.68555</v>
          </cell>
          <cell r="I11">
            <v>18950.751660000002</v>
          </cell>
          <cell r="J11">
            <v>0</v>
          </cell>
          <cell r="K11">
            <v>1443</v>
          </cell>
          <cell r="L11">
            <v>7531</v>
          </cell>
          <cell r="M11">
            <v>1667</v>
          </cell>
          <cell r="N11">
            <v>6164</v>
          </cell>
          <cell r="O11">
            <v>0</v>
          </cell>
          <cell r="P11">
            <v>0</v>
          </cell>
          <cell r="Q11">
            <v>1447</v>
          </cell>
          <cell r="R11">
            <v>0</v>
          </cell>
        </row>
        <row r="22">
          <cell r="F22">
            <v>246.37899999999999</v>
          </cell>
        </row>
        <row r="25">
          <cell r="F25">
            <v>0</v>
          </cell>
          <cell r="G25">
            <v>2429.96234</v>
          </cell>
          <cell r="H25">
            <v>10126.619269999999</v>
          </cell>
          <cell r="I25">
            <v>19258.731510000001</v>
          </cell>
          <cell r="J25">
            <v>0</v>
          </cell>
          <cell r="K25">
            <v>3018</v>
          </cell>
          <cell r="L25">
            <v>11414</v>
          </cell>
          <cell r="M25">
            <v>374</v>
          </cell>
          <cell r="N25">
            <v>1296.3599999999999</v>
          </cell>
          <cell r="O25">
            <v>6</v>
          </cell>
          <cell r="P25">
            <v>7.5529999999999999</v>
          </cell>
          <cell r="Q25">
            <v>84</v>
          </cell>
          <cell r="R25">
            <v>0</v>
          </cell>
        </row>
        <row r="26">
          <cell r="I26">
            <v>0</v>
          </cell>
        </row>
        <row r="36">
          <cell r="F36">
            <v>1767.0313100000001</v>
          </cell>
        </row>
        <row r="39">
          <cell r="F39">
            <v>0</v>
          </cell>
          <cell r="G39">
            <v>1443.8689300000001</v>
          </cell>
          <cell r="H39">
            <v>12386.7893</v>
          </cell>
          <cell r="I39">
            <v>14476</v>
          </cell>
          <cell r="J39">
            <v>0</v>
          </cell>
          <cell r="K39">
            <v>771</v>
          </cell>
          <cell r="L39">
            <v>5858</v>
          </cell>
          <cell r="M39">
            <v>142</v>
          </cell>
          <cell r="N39">
            <v>939</v>
          </cell>
          <cell r="O39">
            <v>0</v>
          </cell>
          <cell r="P39">
            <v>0</v>
          </cell>
          <cell r="Q39">
            <v>552</v>
          </cell>
          <cell r="R39">
            <v>0</v>
          </cell>
        </row>
      </sheetData>
      <sheetData sheetId="4">
        <row r="8">
          <cell r="E8">
            <v>0</v>
          </cell>
        </row>
        <row r="11">
          <cell r="F11">
            <v>45.96</v>
          </cell>
          <cell r="G11">
            <v>260.36</v>
          </cell>
          <cell r="H11">
            <v>501.23</v>
          </cell>
          <cell r="I11">
            <v>1012.45</v>
          </cell>
        </row>
        <row r="12">
          <cell r="F12">
            <v>19.23</v>
          </cell>
          <cell r="G12">
            <v>74.59</v>
          </cell>
          <cell r="H12">
            <v>118.36</v>
          </cell>
          <cell r="I12">
            <v>69.319999999999993</v>
          </cell>
        </row>
        <row r="22">
          <cell r="E22">
            <v>0</v>
          </cell>
        </row>
        <row r="25">
          <cell r="F25">
            <v>234.56</v>
          </cell>
          <cell r="G25">
            <v>105.32</v>
          </cell>
          <cell r="H25">
            <v>906.95</v>
          </cell>
          <cell r="K25">
            <v>11</v>
          </cell>
          <cell r="L25">
            <v>238.72</v>
          </cell>
          <cell r="M25">
            <v>11</v>
          </cell>
          <cell r="N25">
            <v>238.72</v>
          </cell>
          <cell r="Q25">
            <v>11.368</v>
          </cell>
          <cell r="R25">
            <v>0</v>
          </cell>
        </row>
        <row r="26">
          <cell r="F26">
            <v>109.39</v>
          </cell>
          <cell r="G26">
            <v>81.84</v>
          </cell>
          <cell r="H26">
            <v>419.84</v>
          </cell>
          <cell r="K26">
            <v>2</v>
          </cell>
          <cell r="L26">
            <v>63.46</v>
          </cell>
          <cell r="M26">
            <v>2</v>
          </cell>
          <cell r="N26">
            <v>63.46</v>
          </cell>
          <cell r="R26">
            <v>0</v>
          </cell>
        </row>
        <row r="36">
          <cell r="E36">
            <v>0</v>
          </cell>
        </row>
        <row r="39">
          <cell r="F39">
            <v>201.36</v>
          </cell>
          <cell r="G39">
            <v>274.56</v>
          </cell>
          <cell r="H39">
            <v>802.65</v>
          </cell>
          <cell r="K39">
            <v>33</v>
          </cell>
          <cell r="L39">
            <v>655.56</v>
          </cell>
          <cell r="M39">
            <v>26</v>
          </cell>
          <cell r="N39">
            <v>468.75</v>
          </cell>
          <cell r="O39">
            <v>7</v>
          </cell>
          <cell r="P39">
            <v>186.80999999999995</v>
          </cell>
          <cell r="Q39">
            <v>24.456</v>
          </cell>
          <cell r="R39">
            <v>0</v>
          </cell>
        </row>
        <row r="40">
          <cell r="F40">
            <v>112.56</v>
          </cell>
          <cell r="G40">
            <v>54.32</v>
          </cell>
          <cell r="H40">
            <v>259.32</v>
          </cell>
        </row>
      </sheetData>
      <sheetData sheetId="5">
        <row r="8">
          <cell r="E8">
            <v>0</v>
          </cell>
        </row>
        <row r="11">
          <cell r="F11">
            <v>8344.5600000000013</v>
          </cell>
          <cell r="G11">
            <v>11794.11</v>
          </cell>
          <cell r="H11">
            <v>2660</v>
          </cell>
          <cell r="I11">
            <v>0</v>
          </cell>
          <cell r="J11">
            <v>0</v>
          </cell>
          <cell r="K11">
            <v>241</v>
          </cell>
          <cell r="L11">
            <v>6163.67</v>
          </cell>
          <cell r="M11">
            <v>150</v>
          </cell>
          <cell r="N11">
            <v>2707.1</v>
          </cell>
          <cell r="O11">
            <v>52</v>
          </cell>
          <cell r="P11">
            <v>416.98</v>
          </cell>
          <cell r="Q11">
            <v>1890.42</v>
          </cell>
          <cell r="R11">
            <v>0</v>
          </cell>
        </row>
        <row r="14">
          <cell r="F14">
            <v>329.95</v>
          </cell>
          <cell r="G14">
            <v>121.09</v>
          </cell>
          <cell r="H14">
            <v>382.21</v>
          </cell>
          <cell r="I14">
            <v>11500</v>
          </cell>
        </row>
        <row r="22">
          <cell r="E22">
            <v>0</v>
          </cell>
        </row>
        <row r="25">
          <cell r="F25">
            <v>7325.45</v>
          </cell>
          <cell r="G25">
            <v>2940.45</v>
          </cell>
          <cell r="H25">
            <v>4571.8100000000004</v>
          </cell>
          <cell r="I25">
            <v>0</v>
          </cell>
          <cell r="J25">
            <v>0</v>
          </cell>
          <cell r="K25">
            <v>663</v>
          </cell>
          <cell r="L25">
            <v>8203.98</v>
          </cell>
          <cell r="M25">
            <v>195</v>
          </cell>
          <cell r="N25">
            <v>2005.37</v>
          </cell>
          <cell r="O25">
            <v>0</v>
          </cell>
          <cell r="P25">
            <v>0</v>
          </cell>
          <cell r="Q25">
            <v>22.67</v>
          </cell>
          <cell r="R25">
            <v>0</v>
          </cell>
        </row>
        <row r="28">
          <cell r="F28">
            <v>266.66000000000003</v>
          </cell>
          <cell r="G28">
            <v>130.6</v>
          </cell>
          <cell r="H28">
            <v>33095.879999999997</v>
          </cell>
          <cell r="I28">
            <v>0</v>
          </cell>
          <cell r="L28">
            <v>0</v>
          </cell>
        </row>
        <row r="36">
          <cell r="E36">
            <v>0</v>
          </cell>
        </row>
      </sheetData>
      <sheetData sheetId="6">
        <row r="11">
          <cell r="F11">
            <v>1220</v>
          </cell>
          <cell r="G11">
            <v>409</v>
          </cell>
          <cell r="H11">
            <v>212</v>
          </cell>
          <cell r="I11">
            <v>91</v>
          </cell>
          <cell r="J11">
            <v>0</v>
          </cell>
          <cell r="K11">
            <v>175</v>
          </cell>
          <cell r="L11">
            <v>3594.59</v>
          </cell>
          <cell r="M11">
            <v>72</v>
          </cell>
          <cell r="N11">
            <v>1469.73</v>
          </cell>
          <cell r="O11">
            <v>0</v>
          </cell>
          <cell r="P11">
            <v>0</v>
          </cell>
          <cell r="Q11">
            <v>1162.19</v>
          </cell>
          <cell r="R11">
            <v>0</v>
          </cell>
        </row>
        <row r="25">
          <cell r="F25">
            <v>1099</v>
          </cell>
          <cell r="G25">
            <v>312</v>
          </cell>
          <cell r="H25">
            <v>108</v>
          </cell>
          <cell r="I25">
            <v>53</v>
          </cell>
          <cell r="J25">
            <v>0</v>
          </cell>
          <cell r="K25">
            <v>117</v>
          </cell>
          <cell r="L25">
            <v>2037.57</v>
          </cell>
          <cell r="M25">
            <v>255</v>
          </cell>
          <cell r="N25">
            <v>4847.2299999999996</v>
          </cell>
          <cell r="Q25">
            <v>694.1</v>
          </cell>
          <cell r="R25">
            <v>0</v>
          </cell>
        </row>
        <row r="39">
          <cell r="F39">
            <v>680</v>
          </cell>
          <cell r="G39">
            <v>300</v>
          </cell>
          <cell r="H39">
            <v>122</v>
          </cell>
          <cell r="I39">
            <v>59</v>
          </cell>
          <cell r="J39">
            <v>0</v>
          </cell>
          <cell r="K39">
            <v>55</v>
          </cell>
          <cell r="L39">
            <v>837.34</v>
          </cell>
          <cell r="M39">
            <v>206</v>
          </cell>
          <cell r="N39">
            <v>4813.62</v>
          </cell>
          <cell r="Q39">
            <v>1120.97</v>
          </cell>
        </row>
      </sheetData>
      <sheetData sheetId="7">
        <row r="12">
          <cell r="F12">
            <v>1607.2</v>
          </cell>
          <cell r="G12">
            <v>2000.3</v>
          </cell>
          <cell r="H12">
            <v>1152.3</v>
          </cell>
          <cell r="I12">
            <v>2000</v>
          </cell>
          <cell r="K12">
            <v>26</v>
          </cell>
          <cell r="L12">
            <v>582.5</v>
          </cell>
          <cell r="M12">
            <v>30</v>
          </cell>
          <cell r="N12">
            <v>1121</v>
          </cell>
          <cell r="Q12">
            <v>523.5</v>
          </cell>
        </row>
        <row r="13">
          <cell r="F13">
            <v>62.4</v>
          </cell>
          <cell r="G13">
            <v>105</v>
          </cell>
          <cell r="H13">
            <v>256.60000000000002</v>
          </cell>
          <cell r="I13">
            <v>500</v>
          </cell>
        </row>
        <row r="26">
          <cell r="F26">
            <v>1537.7</v>
          </cell>
          <cell r="G26">
            <v>1890</v>
          </cell>
          <cell r="H26">
            <v>1585</v>
          </cell>
          <cell r="I26">
            <v>1998</v>
          </cell>
          <cell r="K26">
            <v>41</v>
          </cell>
          <cell r="L26">
            <v>1223</v>
          </cell>
          <cell r="M26">
            <v>50</v>
          </cell>
          <cell r="N26">
            <v>1796</v>
          </cell>
          <cell r="Q26">
            <v>183.2</v>
          </cell>
        </row>
        <row r="27">
          <cell r="F27">
            <v>62.4</v>
          </cell>
          <cell r="G27">
            <v>90</v>
          </cell>
          <cell r="H27">
            <v>142</v>
          </cell>
          <cell r="I27">
            <v>408</v>
          </cell>
          <cell r="K27">
            <v>2</v>
          </cell>
          <cell r="L27">
            <v>49</v>
          </cell>
        </row>
        <row r="40">
          <cell r="F40">
            <v>1499.9</v>
          </cell>
          <cell r="G40">
            <v>1800</v>
          </cell>
          <cell r="H40">
            <v>1500</v>
          </cell>
          <cell r="I40">
            <v>2071.1</v>
          </cell>
          <cell r="K40">
            <v>82</v>
          </cell>
          <cell r="L40">
            <v>2870</v>
          </cell>
          <cell r="Q40">
            <v>164.55</v>
          </cell>
        </row>
        <row r="41">
          <cell r="F41">
            <v>56</v>
          </cell>
          <cell r="G41">
            <v>98.1</v>
          </cell>
          <cell r="H41">
            <v>77.3</v>
          </cell>
          <cell r="I41">
            <v>278.3</v>
          </cell>
          <cell r="K41">
            <v>3</v>
          </cell>
          <cell r="L41">
            <v>166</v>
          </cell>
        </row>
      </sheetData>
      <sheetData sheetId="8">
        <row r="8">
          <cell r="F8" t="str">
            <v>41,77</v>
          </cell>
        </row>
        <row r="11">
          <cell r="F11">
            <v>1653.1100000000001</v>
          </cell>
          <cell r="G11">
            <v>160.84</v>
          </cell>
          <cell r="H11">
            <v>1060.3900000000001</v>
          </cell>
          <cell r="I11">
            <v>2991.74</v>
          </cell>
          <cell r="J11">
            <v>23610.82</v>
          </cell>
          <cell r="K11">
            <v>214</v>
          </cell>
          <cell r="L11">
            <v>5204.87</v>
          </cell>
          <cell r="M11">
            <v>279</v>
          </cell>
          <cell r="N11">
            <v>4861.2</v>
          </cell>
          <cell r="O11">
            <v>32</v>
          </cell>
          <cell r="P11">
            <v>1574.66</v>
          </cell>
          <cell r="Q11">
            <v>3481.14</v>
          </cell>
          <cell r="R11">
            <v>7</v>
          </cell>
        </row>
        <row r="12">
          <cell r="F12">
            <v>-9.5</v>
          </cell>
          <cell r="G12">
            <v>6</v>
          </cell>
          <cell r="H12">
            <v>38.020000000000003</v>
          </cell>
          <cell r="I12">
            <v>196.41</v>
          </cell>
          <cell r="J12">
            <v>1059.8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22">
          <cell r="F22">
            <v>19.02</v>
          </cell>
        </row>
        <row r="25">
          <cell r="F25">
            <v>-415.83</v>
          </cell>
          <cell r="G25">
            <v>168.85</v>
          </cell>
          <cell r="H25">
            <v>1423</v>
          </cell>
          <cell r="I25">
            <v>3960.62</v>
          </cell>
          <cell r="J25">
            <v>24466.52</v>
          </cell>
          <cell r="K25">
            <v>196</v>
          </cell>
          <cell r="L25">
            <v>8549.98</v>
          </cell>
          <cell r="M25">
            <v>353</v>
          </cell>
          <cell r="N25">
            <v>11331.75</v>
          </cell>
          <cell r="O25">
            <v>60</v>
          </cell>
          <cell r="P25">
            <v>3705.69</v>
          </cell>
          <cell r="Q25">
            <v>2955.51</v>
          </cell>
          <cell r="R25">
            <v>1</v>
          </cell>
        </row>
        <row r="26">
          <cell r="F26">
            <v>-5.29</v>
          </cell>
          <cell r="G26">
            <v>2.62</v>
          </cell>
          <cell r="H26">
            <v>38.520000000000003</v>
          </cell>
          <cell r="I26">
            <v>142.96</v>
          </cell>
          <cell r="J26">
            <v>970.54</v>
          </cell>
        </row>
        <row r="36">
          <cell r="F36">
            <v>120.26</v>
          </cell>
        </row>
        <row r="39">
          <cell r="F39">
            <v>-493.04</v>
          </cell>
          <cell r="G39">
            <v>215.22</v>
          </cell>
          <cell r="H39">
            <v>1335.29</v>
          </cell>
          <cell r="I39">
            <v>4110.83</v>
          </cell>
          <cell r="J39">
            <v>26323.61</v>
          </cell>
          <cell r="K39">
            <v>162</v>
          </cell>
          <cell r="L39">
            <v>4553.4799999999996</v>
          </cell>
          <cell r="M39">
            <v>201</v>
          </cell>
          <cell r="N39">
            <v>6863.04</v>
          </cell>
          <cell r="O39">
            <v>297</v>
          </cell>
          <cell r="P39">
            <v>16682.21</v>
          </cell>
          <cell r="Q39">
            <v>3793.31</v>
          </cell>
          <cell r="R39">
            <v>0</v>
          </cell>
        </row>
        <row r="40">
          <cell r="F40">
            <v>-30.31</v>
          </cell>
          <cell r="G40">
            <v>4.8</v>
          </cell>
          <cell r="H40">
            <v>54.94</v>
          </cell>
          <cell r="I40">
            <v>101.93</v>
          </cell>
          <cell r="J40">
            <v>823.38</v>
          </cell>
        </row>
      </sheetData>
      <sheetData sheetId="9">
        <row r="12">
          <cell r="F12">
            <v>211.4</v>
          </cell>
          <cell r="G12">
            <v>400.1</v>
          </cell>
          <cell r="H12">
            <v>391.5</v>
          </cell>
          <cell r="I12">
            <v>501</v>
          </cell>
          <cell r="K12">
            <v>9</v>
          </cell>
          <cell r="L12">
            <v>293</v>
          </cell>
          <cell r="Q12">
            <v>18.399999999999999</v>
          </cell>
        </row>
        <row r="26">
          <cell r="F26">
            <v>209.4</v>
          </cell>
          <cell r="G26">
            <v>287</v>
          </cell>
          <cell r="H26">
            <v>494</v>
          </cell>
          <cell r="I26">
            <v>500</v>
          </cell>
          <cell r="M26">
            <v>18</v>
          </cell>
          <cell r="N26">
            <v>891.7</v>
          </cell>
          <cell r="O26">
            <v>2</v>
          </cell>
          <cell r="P26">
            <v>125</v>
          </cell>
          <cell r="Q26">
            <v>91.5</v>
          </cell>
        </row>
        <row r="40">
          <cell r="F40">
            <v>208</v>
          </cell>
          <cell r="G40">
            <v>290.10000000000002</v>
          </cell>
          <cell r="H40">
            <v>610.20000000000005</v>
          </cell>
          <cell r="I40">
            <v>762.1</v>
          </cell>
          <cell r="K40">
            <v>18</v>
          </cell>
          <cell r="L40">
            <v>891.7</v>
          </cell>
          <cell r="Q40">
            <v>66.2</v>
          </cell>
        </row>
      </sheetData>
      <sheetData sheetId="10">
        <row r="12">
          <cell r="F12">
            <v>968</v>
          </cell>
          <cell r="G12">
            <v>1138</v>
          </cell>
          <cell r="H12">
            <v>1288.2</v>
          </cell>
          <cell r="I12">
            <v>1552</v>
          </cell>
          <cell r="K12">
            <v>2</v>
          </cell>
          <cell r="L12">
            <v>49</v>
          </cell>
          <cell r="M12">
            <v>41</v>
          </cell>
          <cell r="N12">
            <v>1227</v>
          </cell>
          <cell r="Q12">
            <v>578</v>
          </cell>
        </row>
        <row r="13">
          <cell r="F13">
            <v>41.9</v>
          </cell>
          <cell r="G13">
            <v>80</v>
          </cell>
          <cell r="H13">
            <v>431</v>
          </cell>
          <cell r="I13">
            <v>1234</v>
          </cell>
        </row>
        <row r="26">
          <cell r="F26">
            <v>976</v>
          </cell>
          <cell r="G26">
            <v>1127</v>
          </cell>
          <cell r="H26">
            <v>1200.2</v>
          </cell>
          <cell r="I26">
            <v>1700</v>
          </cell>
          <cell r="K26">
            <v>20</v>
          </cell>
          <cell r="L26">
            <v>399</v>
          </cell>
          <cell r="M26">
            <v>23</v>
          </cell>
          <cell r="N26">
            <v>600</v>
          </cell>
        </row>
        <row r="27">
          <cell r="F27">
            <v>45</v>
          </cell>
          <cell r="G27">
            <v>87</v>
          </cell>
          <cell r="H27">
            <v>328.6</v>
          </cell>
          <cell r="I27">
            <v>1103</v>
          </cell>
          <cell r="K27">
            <v>4</v>
          </cell>
          <cell r="L27">
            <v>168</v>
          </cell>
          <cell r="M27">
            <v>4</v>
          </cell>
          <cell r="N27">
            <v>279</v>
          </cell>
          <cell r="Q27">
            <v>215.4</v>
          </cell>
        </row>
        <row r="40">
          <cell r="F40">
            <v>939.8</v>
          </cell>
          <cell r="G40">
            <v>1185.4000000000001</v>
          </cell>
          <cell r="H40">
            <v>1112.2</v>
          </cell>
          <cell r="I40">
            <v>1400</v>
          </cell>
          <cell r="K40">
            <v>51</v>
          </cell>
          <cell r="L40">
            <v>1204</v>
          </cell>
          <cell r="Q40">
            <v>257.5</v>
          </cell>
        </row>
        <row r="41">
          <cell r="F41">
            <v>40.5</v>
          </cell>
          <cell r="G41">
            <v>75</v>
          </cell>
          <cell r="H41">
            <v>110</v>
          </cell>
          <cell r="I41">
            <v>1285</v>
          </cell>
          <cell r="K41">
            <v>4</v>
          </cell>
          <cell r="L41">
            <v>279</v>
          </cell>
        </row>
      </sheetData>
      <sheetData sheetId="11">
        <row r="11">
          <cell r="F11">
            <v>8274</v>
          </cell>
          <cell r="G11">
            <v>11968</v>
          </cell>
          <cell r="K11">
            <v>50</v>
          </cell>
          <cell r="L11">
            <v>1832</v>
          </cell>
        </row>
        <row r="12">
          <cell r="F12">
            <v>907</v>
          </cell>
          <cell r="G12">
            <v>3695</v>
          </cell>
        </row>
        <row r="25">
          <cell r="F25">
            <v>5522</v>
          </cell>
          <cell r="G25">
            <v>12248</v>
          </cell>
        </row>
        <row r="26">
          <cell r="F26">
            <v>765</v>
          </cell>
          <cell r="G26">
            <v>2535</v>
          </cell>
        </row>
        <row r="39">
          <cell r="F39">
            <v>5163</v>
          </cell>
          <cell r="G39">
            <v>10120</v>
          </cell>
        </row>
        <row r="40">
          <cell r="F40">
            <v>755</v>
          </cell>
          <cell r="G40">
            <v>2324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3"/>
      <sheetName val="АМЖКУ"/>
      <sheetName val="СЖКХ"/>
      <sheetName val="ГРЭС"/>
      <sheetName val="ЖКХ"/>
      <sheetName val="ИЖКХ"/>
      <sheetName val="Чистый двор"/>
      <sheetName val="Жилище"/>
      <sheetName val="Прогресс"/>
      <sheetName val="Наш дом"/>
      <sheetName val="Уют"/>
      <sheetName val="Радуга"/>
    </sheetNames>
    <sheetDataSet>
      <sheetData sheetId="0" refreshError="1"/>
      <sheetData sheetId="1">
        <row r="8">
          <cell r="F8">
            <v>955.99</v>
          </cell>
        </row>
        <row r="11">
          <cell r="F11">
            <v>9690.7999999999993</v>
          </cell>
          <cell r="G11">
            <v>410.85</v>
          </cell>
          <cell r="H11">
            <v>3201.26</v>
          </cell>
          <cell r="I11">
            <v>6035.86</v>
          </cell>
          <cell r="J11">
            <v>7141.39</v>
          </cell>
          <cell r="K11">
            <v>385</v>
          </cell>
          <cell r="L11">
            <v>10629.22</v>
          </cell>
          <cell r="M11">
            <v>361</v>
          </cell>
          <cell r="N11">
            <v>8931.8700000000008</v>
          </cell>
          <cell r="O11">
            <v>36</v>
          </cell>
          <cell r="P11">
            <v>1029</v>
          </cell>
          <cell r="Q11">
            <v>4215.3</v>
          </cell>
          <cell r="R11">
            <v>0</v>
          </cell>
        </row>
        <row r="12">
          <cell r="F12">
            <v>1133.1199999999999</v>
          </cell>
          <cell r="G12">
            <v>106.4</v>
          </cell>
          <cell r="H12">
            <v>2137.66</v>
          </cell>
          <cell r="I12">
            <v>623.97000000000025</v>
          </cell>
          <cell r="J12">
            <v>5873.51</v>
          </cell>
        </row>
        <row r="14">
          <cell r="F14">
            <v>915.52</v>
          </cell>
          <cell r="G14">
            <v>1227.28</v>
          </cell>
          <cell r="H14">
            <v>3329.8</v>
          </cell>
          <cell r="I14">
            <v>4029.37</v>
          </cell>
          <cell r="J14">
            <v>6126.3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2">
          <cell r="F22">
            <v>552.32000000000005</v>
          </cell>
        </row>
        <row r="25">
          <cell r="F25">
            <v>7416.55</v>
          </cell>
          <cell r="G25">
            <v>149.30000000000001</v>
          </cell>
          <cell r="H25">
            <v>3098.83</v>
          </cell>
          <cell r="I25">
            <v>10056.67</v>
          </cell>
          <cell r="J25">
            <v>2204.89</v>
          </cell>
          <cell r="K25">
            <v>312</v>
          </cell>
          <cell r="L25">
            <v>14331.36</v>
          </cell>
          <cell r="M25">
            <v>169</v>
          </cell>
          <cell r="N25">
            <v>7337.69</v>
          </cell>
          <cell r="O25">
            <v>15</v>
          </cell>
          <cell r="P25">
            <v>602.4</v>
          </cell>
          <cell r="Q25">
            <v>1331.74</v>
          </cell>
          <cell r="R25">
            <v>0</v>
          </cell>
        </row>
        <row r="26">
          <cell r="F26">
            <v>2165.71</v>
          </cell>
          <cell r="G26">
            <v>244.9</v>
          </cell>
          <cell r="H26">
            <v>1558.04</v>
          </cell>
          <cell r="I26">
            <v>3829.25</v>
          </cell>
          <cell r="J26">
            <v>2740.98</v>
          </cell>
        </row>
        <row r="27">
          <cell r="F27">
            <v>0</v>
          </cell>
          <cell r="H27">
            <v>0</v>
          </cell>
        </row>
        <row r="28">
          <cell r="F28">
            <v>1219.69</v>
          </cell>
          <cell r="G28">
            <v>738.6</v>
          </cell>
          <cell r="H28">
            <v>1857.66</v>
          </cell>
          <cell r="I28">
            <v>8856.74</v>
          </cell>
          <cell r="J28">
            <v>13112.37</v>
          </cell>
        </row>
        <row r="36">
          <cell r="F36">
            <v>833.93</v>
          </cell>
        </row>
        <row r="39">
          <cell r="F39">
            <v>578.12</v>
          </cell>
          <cell r="G39">
            <v>234.8</v>
          </cell>
          <cell r="H39">
            <v>2812.89</v>
          </cell>
          <cell r="I39">
            <v>6873.99</v>
          </cell>
          <cell r="J39">
            <v>2649.85</v>
          </cell>
          <cell r="K39">
            <v>42</v>
          </cell>
          <cell r="L39">
            <v>956.89</v>
          </cell>
          <cell r="M39">
            <v>96</v>
          </cell>
          <cell r="N39">
            <v>4097.75</v>
          </cell>
          <cell r="O39">
            <v>20</v>
          </cell>
          <cell r="P39">
            <v>1694.14</v>
          </cell>
          <cell r="Q39">
            <v>805.1</v>
          </cell>
          <cell r="R39">
            <v>0</v>
          </cell>
        </row>
        <row r="40">
          <cell r="F40">
            <v>59.62</v>
          </cell>
          <cell r="G40">
            <v>120.04</v>
          </cell>
          <cell r="H40">
            <v>2141.5700000000002</v>
          </cell>
          <cell r="I40">
            <v>7940.3</v>
          </cell>
          <cell r="J40">
            <v>2597.89</v>
          </cell>
        </row>
        <row r="42">
          <cell r="F42">
            <v>1160.9000000000001</v>
          </cell>
          <cell r="G42">
            <v>607.16</v>
          </cell>
          <cell r="H42">
            <v>2511.9299999999998</v>
          </cell>
          <cell r="I42">
            <v>25499.39</v>
          </cell>
          <cell r="J42">
            <v>3542.23</v>
          </cell>
        </row>
      </sheetData>
      <sheetData sheetId="2">
        <row r="8">
          <cell r="F8">
            <v>0</v>
          </cell>
        </row>
        <row r="11">
          <cell r="F11">
            <v>8391.68</v>
          </cell>
          <cell r="G11">
            <v>2001.2</v>
          </cell>
          <cell r="H11">
            <v>9063.7999999999993</v>
          </cell>
          <cell r="K11">
            <v>149</v>
          </cell>
          <cell r="L11">
            <v>6899.5</v>
          </cell>
          <cell r="M11">
            <v>145</v>
          </cell>
          <cell r="N11">
            <v>5528</v>
          </cell>
          <cell r="O11">
            <v>0</v>
          </cell>
          <cell r="P11">
            <v>0</v>
          </cell>
          <cell r="Q11">
            <v>3700.8</v>
          </cell>
          <cell r="R11">
            <v>0</v>
          </cell>
        </row>
        <row r="14">
          <cell r="F14">
            <v>793</v>
          </cell>
          <cell r="G14">
            <v>108.42</v>
          </cell>
          <cell r="H14">
            <v>954.78</v>
          </cell>
          <cell r="I14">
            <v>429.8</v>
          </cell>
        </row>
        <row r="22">
          <cell r="F22">
            <v>0</v>
          </cell>
        </row>
        <row r="25">
          <cell r="F25">
            <v>6212.6</v>
          </cell>
          <cell r="G25">
            <v>8588.9</v>
          </cell>
          <cell r="H25">
            <v>7301.2</v>
          </cell>
          <cell r="K25">
            <v>135</v>
          </cell>
          <cell r="L25">
            <v>4433.2</v>
          </cell>
          <cell r="M25">
            <v>200</v>
          </cell>
          <cell r="N25">
            <v>8340.4</v>
          </cell>
          <cell r="O25">
            <v>0</v>
          </cell>
          <cell r="P25">
            <v>0</v>
          </cell>
          <cell r="Q25">
            <v>3521.4</v>
          </cell>
          <cell r="R25">
            <v>0</v>
          </cell>
        </row>
        <row r="26">
          <cell r="I26">
            <v>0</v>
          </cell>
        </row>
        <row r="28">
          <cell r="F28">
            <v>893.2</v>
          </cell>
          <cell r="G28">
            <v>239.7</v>
          </cell>
          <cell r="H28">
            <v>772.5</v>
          </cell>
          <cell r="I28">
            <v>829.7</v>
          </cell>
        </row>
        <row r="36">
          <cell r="F36">
            <v>639.29999999999995</v>
          </cell>
        </row>
        <row r="39">
          <cell r="F39">
            <v>6040</v>
          </cell>
          <cell r="G39">
            <v>4745.8999999999996</v>
          </cell>
          <cell r="H39">
            <v>6258.1</v>
          </cell>
          <cell r="I39">
            <v>845</v>
          </cell>
          <cell r="K39">
            <v>109</v>
          </cell>
          <cell r="L39">
            <v>6304</v>
          </cell>
          <cell r="M39">
            <v>96</v>
          </cell>
          <cell r="N39">
            <v>4811</v>
          </cell>
          <cell r="O39">
            <v>0</v>
          </cell>
          <cell r="P39">
            <v>0</v>
          </cell>
          <cell r="Q39">
            <v>3408.6</v>
          </cell>
          <cell r="R39">
            <v>0</v>
          </cell>
        </row>
        <row r="42">
          <cell r="F42">
            <v>1336.5</v>
          </cell>
          <cell r="G42">
            <v>131.1</v>
          </cell>
          <cell r="H42">
            <v>583.79999999999995</v>
          </cell>
          <cell r="I42">
            <v>481</v>
          </cell>
        </row>
      </sheetData>
      <sheetData sheetId="3">
        <row r="8">
          <cell r="F8">
            <v>629.07000000000005</v>
          </cell>
        </row>
        <row r="11">
          <cell r="F11">
            <v>2000</v>
          </cell>
          <cell r="G11">
            <v>3708.7860499999997</v>
          </cell>
          <cell r="H11">
            <v>10098.68555</v>
          </cell>
          <cell r="I11">
            <v>18950.751660000002</v>
          </cell>
          <cell r="J11">
            <v>0</v>
          </cell>
          <cell r="K11">
            <v>1443</v>
          </cell>
          <cell r="L11">
            <v>7531</v>
          </cell>
          <cell r="M11">
            <v>1667</v>
          </cell>
          <cell r="N11">
            <v>6164</v>
          </cell>
          <cell r="O11">
            <v>0</v>
          </cell>
          <cell r="P11">
            <v>0</v>
          </cell>
          <cell r="Q11">
            <v>1447</v>
          </cell>
          <cell r="R11">
            <v>0</v>
          </cell>
        </row>
        <row r="22">
          <cell r="F22">
            <v>246.37899999999999</v>
          </cell>
        </row>
        <row r="25">
          <cell r="F25">
            <v>0</v>
          </cell>
          <cell r="G25">
            <v>2429.96234</v>
          </cell>
          <cell r="H25">
            <v>10126.619269999999</v>
          </cell>
          <cell r="I25">
            <v>19258.731510000001</v>
          </cell>
          <cell r="J25">
            <v>0</v>
          </cell>
          <cell r="K25">
            <v>3018</v>
          </cell>
          <cell r="L25">
            <v>11414</v>
          </cell>
          <cell r="M25">
            <v>374</v>
          </cell>
          <cell r="N25">
            <v>1296.3599999999999</v>
          </cell>
          <cell r="O25">
            <v>6</v>
          </cell>
          <cell r="P25">
            <v>7.5529999999999999</v>
          </cell>
          <cell r="Q25">
            <v>84</v>
          </cell>
          <cell r="R25">
            <v>0</v>
          </cell>
        </row>
        <row r="26">
          <cell r="I26">
            <v>0</v>
          </cell>
        </row>
        <row r="36">
          <cell r="F36">
            <v>1767.0313100000001</v>
          </cell>
        </row>
        <row r="39">
          <cell r="F39">
            <v>0</v>
          </cell>
          <cell r="G39">
            <v>1443.8689300000001</v>
          </cell>
          <cell r="H39">
            <v>12386.7893</v>
          </cell>
          <cell r="I39">
            <v>14476</v>
          </cell>
          <cell r="J39">
            <v>0</v>
          </cell>
          <cell r="K39">
            <v>771</v>
          </cell>
          <cell r="L39">
            <v>5858</v>
          </cell>
          <cell r="M39">
            <v>142</v>
          </cell>
          <cell r="N39">
            <v>939</v>
          </cell>
          <cell r="O39">
            <v>0</v>
          </cell>
          <cell r="P39">
            <v>0</v>
          </cell>
          <cell r="Q39">
            <v>552</v>
          </cell>
          <cell r="R39">
            <v>0</v>
          </cell>
        </row>
      </sheetData>
      <sheetData sheetId="4">
        <row r="8">
          <cell r="E8">
            <v>0</v>
          </cell>
        </row>
        <row r="11">
          <cell r="F11">
            <v>39.89</v>
          </cell>
          <cell r="G11">
            <v>260.36</v>
          </cell>
          <cell r="H11">
            <v>458.32</v>
          </cell>
          <cell r="I11">
            <v>1096.45</v>
          </cell>
          <cell r="J11">
            <v>156.22999999999999</v>
          </cell>
        </row>
        <row r="12">
          <cell r="F12">
            <v>20.45</v>
          </cell>
          <cell r="G12">
            <v>74.59</v>
          </cell>
          <cell r="H12">
            <v>110.25</v>
          </cell>
          <cell r="I12">
            <v>69.319999999999993</v>
          </cell>
        </row>
        <row r="22">
          <cell r="E22">
            <v>0</v>
          </cell>
        </row>
        <row r="25">
          <cell r="F25">
            <v>234.56</v>
          </cell>
          <cell r="G25">
            <v>105.32</v>
          </cell>
          <cell r="H25">
            <v>906.95</v>
          </cell>
          <cell r="K25">
            <v>11</v>
          </cell>
          <cell r="L25">
            <v>238.72</v>
          </cell>
          <cell r="M25">
            <v>11</v>
          </cell>
          <cell r="N25">
            <v>238.72</v>
          </cell>
          <cell r="Q25">
            <v>11.368</v>
          </cell>
          <cell r="R25">
            <v>0</v>
          </cell>
        </row>
        <row r="26">
          <cell r="F26">
            <v>109.39</v>
          </cell>
          <cell r="G26">
            <v>81.84</v>
          </cell>
          <cell r="H26">
            <v>419.84</v>
          </cell>
          <cell r="K26">
            <v>2</v>
          </cell>
          <cell r="L26">
            <v>63.46</v>
          </cell>
          <cell r="M26">
            <v>2</v>
          </cell>
          <cell r="N26">
            <v>63.46</v>
          </cell>
          <cell r="R26">
            <v>0</v>
          </cell>
        </row>
        <row r="36">
          <cell r="E36">
            <v>0</v>
          </cell>
        </row>
        <row r="39">
          <cell r="F39">
            <v>195.45</v>
          </cell>
          <cell r="G39">
            <v>284.32</v>
          </cell>
          <cell r="H39">
            <v>754.25</v>
          </cell>
          <cell r="K39">
            <v>33</v>
          </cell>
          <cell r="L39">
            <v>655.56</v>
          </cell>
          <cell r="M39">
            <v>26</v>
          </cell>
          <cell r="N39">
            <v>468.75</v>
          </cell>
          <cell r="O39">
            <v>7</v>
          </cell>
          <cell r="P39">
            <v>186.80999999999995</v>
          </cell>
          <cell r="Q39">
            <v>24.456</v>
          </cell>
          <cell r="R39">
            <v>0</v>
          </cell>
        </row>
        <row r="40">
          <cell r="F40">
            <v>102.69</v>
          </cell>
          <cell r="G40">
            <v>59.61</v>
          </cell>
          <cell r="H40">
            <v>234.56</v>
          </cell>
        </row>
      </sheetData>
      <sheetData sheetId="5">
        <row r="8">
          <cell r="E8">
            <v>0</v>
          </cell>
        </row>
        <row r="11">
          <cell r="F11">
            <v>9583.0499999999993</v>
          </cell>
          <cell r="G11">
            <v>7320.99</v>
          </cell>
          <cell r="H11">
            <v>8195.76</v>
          </cell>
          <cell r="I11">
            <v>0</v>
          </cell>
          <cell r="J11">
            <v>0</v>
          </cell>
          <cell r="K11">
            <v>241</v>
          </cell>
          <cell r="L11">
            <v>6163.67</v>
          </cell>
          <cell r="M11">
            <v>150</v>
          </cell>
          <cell r="N11">
            <v>2707.1</v>
          </cell>
          <cell r="O11">
            <v>52</v>
          </cell>
          <cell r="P11">
            <v>416.98</v>
          </cell>
          <cell r="Q11">
            <v>2290.42</v>
          </cell>
          <cell r="R11">
            <v>0</v>
          </cell>
        </row>
        <row r="14">
          <cell r="F14">
            <v>397.601</v>
          </cell>
          <cell r="G14">
            <v>278.2</v>
          </cell>
          <cell r="H14">
            <v>556.53099999999995</v>
          </cell>
          <cell r="I14">
            <v>11500</v>
          </cell>
        </row>
        <row r="22">
          <cell r="E22">
            <v>0</v>
          </cell>
        </row>
        <row r="25">
          <cell r="F25">
            <v>7193.39</v>
          </cell>
          <cell r="G25">
            <v>7267.59</v>
          </cell>
          <cell r="H25">
            <v>1998.82</v>
          </cell>
          <cell r="K25">
            <v>670</v>
          </cell>
          <cell r="L25">
            <v>8248.86</v>
          </cell>
          <cell r="M25">
            <v>430</v>
          </cell>
          <cell r="N25">
            <v>5286.89</v>
          </cell>
          <cell r="Q25">
            <v>235.78</v>
          </cell>
          <cell r="R25">
            <v>0</v>
          </cell>
        </row>
        <row r="28">
          <cell r="F28">
            <v>256.39999999999998</v>
          </cell>
          <cell r="G28">
            <v>99.94</v>
          </cell>
          <cell r="H28">
            <v>33288.730000000003</v>
          </cell>
          <cell r="I28">
            <v>0</v>
          </cell>
          <cell r="L28">
            <v>0</v>
          </cell>
        </row>
        <row r="36">
          <cell r="E36">
            <v>0</v>
          </cell>
        </row>
        <row r="39">
          <cell r="G39">
            <v>5923.04</v>
          </cell>
        </row>
        <row r="42">
          <cell r="G42">
            <v>3316.5</v>
          </cell>
        </row>
      </sheetData>
      <sheetData sheetId="6">
        <row r="11">
          <cell r="F11">
            <v>1220</v>
          </cell>
          <cell r="G11">
            <v>409</v>
          </cell>
          <cell r="H11">
            <v>212</v>
          </cell>
          <cell r="I11">
            <v>91</v>
          </cell>
          <cell r="J11">
            <v>0</v>
          </cell>
          <cell r="K11">
            <v>175</v>
          </cell>
          <cell r="L11">
            <v>3594.59</v>
          </cell>
          <cell r="M11">
            <v>72</v>
          </cell>
          <cell r="N11">
            <v>1469.73</v>
          </cell>
          <cell r="O11">
            <v>0</v>
          </cell>
          <cell r="P11">
            <v>0</v>
          </cell>
          <cell r="Q11">
            <v>1162.19</v>
          </cell>
          <cell r="R11">
            <v>0</v>
          </cell>
        </row>
        <row r="25">
          <cell r="F25">
            <v>1099</v>
          </cell>
          <cell r="G25">
            <v>312</v>
          </cell>
          <cell r="H25">
            <v>108</v>
          </cell>
          <cell r="I25">
            <v>53</v>
          </cell>
          <cell r="J25">
            <v>0</v>
          </cell>
          <cell r="K25">
            <v>117</v>
          </cell>
          <cell r="L25">
            <v>2037.57</v>
          </cell>
          <cell r="M25">
            <v>255</v>
          </cell>
          <cell r="N25">
            <v>4847.2299999999996</v>
          </cell>
          <cell r="Q25">
            <v>694.1</v>
          </cell>
          <cell r="R25">
            <v>0</v>
          </cell>
        </row>
        <row r="39">
          <cell r="F39">
            <v>680</v>
          </cell>
          <cell r="G39">
            <v>300</v>
          </cell>
          <cell r="H39">
            <v>122</v>
          </cell>
          <cell r="I39">
            <v>59</v>
          </cell>
          <cell r="J39">
            <v>0</v>
          </cell>
          <cell r="K39">
            <v>55</v>
          </cell>
          <cell r="L39">
            <v>837.34</v>
          </cell>
          <cell r="M39">
            <v>206</v>
          </cell>
          <cell r="N39">
            <v>4813.62</v>
          </cell>
          <cell r="Q39">
            <v>1120.97</v>
          </cell>
        </row>
      </sheetData>
      <sheetData sheetId="7">
        <row r="12">
          <cell r="F12">
            <v>1607.2</v>
          </cell>
          <cell r="G12">
            <v>2000.3</v>
          </cell>
          <cell r="H12">
            <v>1152.3</v>
          </cell>
          <cell r="I12">
            <v>2000</v>
          </cell>
          <cell r="K12">
            <v>26</v>
          </cell>
          <cell r="L12">
            <v>582.5</v>
          </cell>
          <cell r="M12">
            <v>30</v>
          </cell>
          <cell r="N12">
            <v>1121</v>
          </cell>
          <cell r="Q12">
            <v>523.5</v>
          </cell>
        </row>
        <row r="13">
          <cell r="F13">
            <v>62.4</v>
          </cell>
          <cell r="G13">
            <v>105</v>
          </cell>
          <cell r="H13">
            <v>256.60000000000002</v>
          </cell>
          <cell r="I13">
            <v>500</v>
          </cell>
        </row>
        <row r="26">
          <cell r="F26">
            <v>1537.7</v>
          </cell>
          <cell r="G26">
            <v>1890</v>
          </cell>
          <cell r="H26">
            <v>1585</v>
          </cell>
          <cell r="I26">
            <v>1998</v>
          </cell>
          <cell r="K26">
            <v>41</v>
          </cell>
          <cell r="L26">
            <v>1223</v>
          </cell>
          <cell r="M26">
            <v>50</v>
          </cell>
          <cell r="N26">
            <v>1796</v>
          </cell>
          <cell r="Q26">
            <v>183.2</v>
          </cell>
        </row>
        <row r="27">
          <cell r="F27">
            <v>62.4</v>
          </cell>
          <cell r="G27">
            <v>90</v>
          </cell>
          <cell r="H27">
            <v>142</v>
          </cell>
          <cell r="I27">
            <v>408</v>
          </cell>
          <cell r="K27">
            <v>2</v>
          </cell>
          <cell r="L27">
            <v>49</v>
          </cell>
        </row>
        <row r="40">
          <cell r="F40">
            <v>1499.9</v>
          </cell>
          <cell r="G40">
            <v>1800</v>
          </cell>
          <cell r="H40">
            <v>1500</v>
          </cell>
          <cell r="I40">
            <v>2071.1</v>
          </cell>
          <cell r="K40">
            <v>82</v>
          </cell>
          <cell r="L40">
            <v>2870</v>
          </cell>
          <cell r="Q40">
            <v>164.55</v>
          </cell>
        </row>
        <row r="41">
          <cell r="F41">
            <v>56</v>
          </cell>
          <cell r="G41">
            <v>98.1</v>
          </cell>
          <cell r="H41">
            <v>77.3</v>
          </cell>
          <cell r="I41">
            <v>278.3</v>
          </cell>
          <cell r="K41">
            <v>3</v>
          </cell>
          <cell r="L41">
            <v>166</v>
          </cell>
        </row>
      </sheetData>
      <sheetData sheetId="8">
        <row r="8">
          <cell r="F8" t="str">
            <v>41,77</v>
          </cell>
        </row>
        <row r="11">
          <cell r="F11">
            <v>1653.1100000000001</v>
          </cell>
          <cell r="G11">
            <v>160.84</v>
          </cell>
          <cell r="H11">
            <v>1060.3900000000001</v>
          </cell>
          <cell r="I11">
            <v>2991.74</v>
          </cell>
          <cell r="J11">
            <v>23610.82</v>
          </cell>
          <cell r="K11">
            <v>214</v>
          </cell>
          <cell r="L11">
            <v>5204.87</v>
          </cell>
          <cell r="M11">
            <v>279</v>
          </cell>
          <cell r="N11">
            <v>4861.2</v>
          </cell>
          <cell r="O11">
            <v>32</v>
          </cell>
          <cell r="P11">
            <v>1574.66</v>
          </cell>
          <cell r="Q11">
            <v>3481.14</v>
          </cell>
          <cell r="R11">
            <v>7</v>
          </cell>
        </row>
        <row r="12">
          <cell r="F12">
            <v>-9.5</v>
          </cell>
          <cell r="G12">
            <v>6</v>
          </cell>
          <cell r="H12">
            <v>38.020000000000003</v>
          </cell>
          <cell r="I12">
            <v>196.41</v>
          </cell>
          <cell r="J12">
            <v>1059.8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22">
          <cell r="F22">
            <v>19.02</v>
          </cell>
        </row>
        <row r="25">
          <cell r="F25">
            <v>-415.83</v>
          </cell>
          <cell r="G25">
            <v>168.85</v>
          </cell>
          <cell r="H25">
            <v>1423</v>
          </cell>
          <cell r="I25">
            <v>3960.62</v>
          </cell>
          <cell r="J25">
            <v>24466.52</v>
          </cell>
          <cell r="K25">
            <v>196</v>
          </cell>
          <cell r="L25">
            <v>8549.98</v>
          </cell>
          <cell r="M25">
            <v>353</v>
          </cell>
          <cell r="N25">
            <v>11331.75</v>
          </cell>
          <cell r="O25">
            <v>60</v>
          </cell>
          <cell r="P25">
            <v>3705.69</v>
          </cell>
          <cell r="Q25">
            <v>2955.51</v>
          </cell>
          <cell r="R25">
            <v>1</v>
          </cell>
        </row>
        <row r="26">
          <cell r="F26">
            <v>-5.29</v>
          </cell>
          <cell r="G26">
            <v>2.62</v>
          </cell>
          <cell r="H26">
            <v>38.520000000000003</v>
          </cell>
          <cell r="I26">
            <v>142.96</v>
          </cell>
          <cell r="J26">
            <v>970.54</v>
          </cell>
        </row>
        <row r="36">
          <cell r="F36">
            <v>120.26</v>
          </cell>
        </row>
        <row r="39">
          <cell r="F39">
            <v>-493.04</v>
          </cell>
          <cell r="G39">
            <v>215.22</v>
          </cell>
          <cell r="H39">
            <v>1335.29</v>
          </cell>
          <cell r="I39">
            <v>4110.83</v>
          </cell>
          <cell r="J39">
            <v>26323.61</v>
          </cell>
          <cell r="K39">
            <v>162</v>
          </cell>
          <cell r="L39">
            <v>4553.4799999999996</v>
          </cell>
          <cell r="M39">
            <v>201</v>
          </cell>
          <cell r="N39">
            <v>6863.04</v>
          </cell>
          <cell r="O39">
            <v>297</v>
          </cell>
          <cell r="P39">
            <v>16682.21</v>
          </cell>
          <cell r="Q39">
            <v>3793.31</v>
          </cell>
          <cell r="R39">
            <v>0</v>
          </cell>
        </row>
        <row r="40">
          <cell r="F40">
            <v>-30.31</v>
          </cell>
          <cell r="G40">
            <v>4.8</v>
          </cell>
          <cell r="H40">
            <v>54.94</v>
          </cell>
          <cell r="I40">
            <v>101.93</v>
          </cell>
          <cell r="J40">
            <v>823.38</v>
          </cell>
        </row>
      </sheetData>
      <sheetData sheetId="9">
        <row r="12">
          <cell r="F12">
            <v>211.4</v>
          </cell>
          <cell r="G12">
            <v>400.1</v>
          </cell>
          <cell r="H12">
            <v>391.5</v>
          </cell>
          <cell r="I12">
            <v>501</v>
          </cell>
          <cell r="K12">
            <v>9</v>
          </cell>
          <cell r="L12">
            <v>293</v>
          </cell>
          <cell r="Q12">
            <v>18.399999999999999</v>
          </cell>
        </row>
        <row r="26">
          <cell r="F26">
            <v>209.4</v>
          </cell>
          <cell r="G26">
            <v>287</v>
          </cell>
          <cell r="H26">
            <v>494</v>
          </cell>
          <cell r="I26">
            <v>500</v>
          </cell>
          <cell r="M26">
            <v>18</v>
          </cell>
          <cell r="N26">
            <v>891.7</v>
          </cell>
          <cell r="O26">
            <v>2</v>
          </cell>
          <cell r="P26">
            <v>125</v>
          </cell>
          <cell r="Q26">
            <v>91.5</v>
          </cell>
        </row>
        <row r="40">
          <cell r="F40">
            <v>208</v>
          </cell>
          <cell r="G40">
            <v>290.10000000000002</v>
          </cell>
          <cell r="H40">
            <v>610.20000000000005</v>
          </cell>
          <cell r="I40">
            <v>762.1</v>
          </cell>
          <cell r="K40">
            <v>18</v>
          </cell>
          <cell r="L40">
            <v>891.7</v>
          </cell>
          <cell r="Q40">
            <v>66.2</v>
          </cell>
        </row>
      </sheetData>
      <sheetData sheetId="10">
        <row r="12">
          <cell r="F12">
            <v>968</v>
          </cell>
          <cell r="G12">
            <v>1138</v>
          </cell>
          <cell r="H12">
            <v>1288.2</v>
          </cell>
          <cell r="I12">
            <v>1552</v>
          </cell>
          <cell r="K12">
            <v>2</v>
          </cell>
          <cell r="L12">
            <v>49</v>
          </cell>
          <cell r="M12">
            <v>41</v>
          </cell>
          <cell r="N12">
            <v>1227</v>
          </cell>
          <cell r="Q12">
            <v>578</v>
          </cell>
        </row>
        <row r="13">
          <cell r="F13">
            <v>41.9</v>
          </cell>
          <cell r="G13">
            <v>80</v>
          </cell>
          <cell r="H13">
            <v>431</v>
          </cell>
          <cell r="I13">
            <v>1234</v>
          </cell>
        </row>
        <row r="26">
          <cell r="F26">
            <v>976</v>
          </cell>
          <cell r="G26">
            <v>1127</v>
          </cell>
          <cell r="H26">
            <v>1200.2</v>
          </cell>
          <cell r="I26">
            <v>1700</v>
          </cell>
          <cell r="K26">
            <v>20</v>
          </cell>
          <cell r="L26">
            <v>399</v>
          </cell>
          <cell r="M26">
            <v>23</v>
          </cell>
          <cell r="N26">
            <v>600</v>
          </cell>
        </row>
        <row r="27">
          <cell r="F27">
            <v>45</v>
          </cell>
          <cell r="G27">
            <v>87</v>
          </cell>
          <cell r="H27">
            <v>328.6</v>
          </cell>
          <cell r="I27">
            <v>1103</v>
          </cell>
          <cell r="K27">
            <v>4</v>
          </cell>
          <cell r="L27">
            <v>168</v>
          </cell>
          <cell r="M27">
            <v>4</v>
          </cell>
          <cell r="N27">
            <v>279</v>
          </cell>
          <cell r="Q27">
            <v>215.4</v>
          </cell>
        </row>
        <row r="40">
          <cell r="F40">
            <v>939.8</v>
          </cell>
          <cell r="G40">
            <v>1185.4000000000001</v>
          </cell>
          <cell r="H40">
            <v>1112.2</v>
          </cell>
          <cell r="I40">
            <v>1400</v>
          </cell>
          <cell r="K40">
            <v>51</v>
          </cell>
          <cell r="L40">
            <v>1204</v>
          </cell>
          <cell r="Q40">
            <v>257.5</v>
          </cell>
        </row>
        <row r="41">
          <cell r="F41">
            <v>40.5</v>
          </cell>
          <cell r="G41">
            <v>75</v>
          </cell>
          <cell r="H41">
            <v>110</v>
          </cell>
          <cell r="I41">
            <v>1285</v>
          </cell>
          <cell r="K41">
            <v>4</v>
          </cell>
          <cell r="L41">
            <v>279</v>
          </cell>
        </row>
      </sheetData>
      <sheetData sheetId="11">
        <row r="11">
          <cell r="F11">
            <v>8274</v>
          </cell>
          <cell r="G11">
            <v>11968</v>
          </cell>
          <cell r="K11">
            <v>50</v>
          </cell>
          <cell r="L11">
            <v>1832</v>
          </cell>
        </row>
        <row r="12">
          <cell r="F12">
            <v>907</v>
          </cell>
          <cell r="G12">
            <v>3695</v>
          </cell>
        </row>
        <row r="25">
          <cell r="F25">
            <v>5522</v>
          </cell>
          <cell r="G25">
            <v>12248</v>
          </cell>
        </row>
        <row r="26">
          <cell r="F26">
            <v>765</v>
          </cell>
          <cell r="G26">
            <v>2535</v>
          </cell>
        </row>
        <row r="39">
          <cell r="F39">
            <v>5163</v>
          </cell>
          <cell r="G39">
            <v>10120</v>
          </cell>
        </row>
        <row r="40">
          <cell r="F40">
            <v>755</v>
          </cell>
          <cell r="G40">
            <v>2324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3"/>
      <sheetName val="АМЖКУ"/>
      <sheetName val="СЖКХ"/>
      <sheetName val="ГРЭС"/>
      <sheetName val="ЖКХ"/>
      <sheetName val="ИЖКХ"/>
      <sheetName val="Чистый двор"/>
      <sheetName val="Жилище"/>
      <sheetName val="Прогресс"/>
      <sheetName val="Наш дом"/>
      <sheetName val="Уют"/>
      <sheetName val="Радуга"/>
    </sheetNames>
    <sheetDataSet>
      <sheetData sheetId="0"/>
      <sheetData sheetId="1">
        <row r="8">
          <cell r="F8">
            <v>212.84</v>
          </cell>
        </row>
        <row r="11">
          <cell r="F11">
            <v>9687.18</v>
          </cell>
          <cell r="G11">
            <v>133.24</v>
          </cell>
          <cell r="H11">
            <v>2870.73</v>
          </cell>
          <cell r="I11">
            <v>5777.62</v>
          </cell>
          <cell r="J11">
            <v>7347.43</v>
          </cell>
          <cell r="K11">
            <v>390</v>
          </cell>
          <cell r="L11">
            <v>13068.04</v>
          </cell>
          <cell r="M11">
            <v>392</v>
          </cell>
          <cell r="N11">
            <v>11662.69</v>
          </cell>
          <cell r="O11">
            <v>24</v>
          </cell>
          <cell r="P11">
            <v>735.16</v>
          </cell>
          <cell r="Q11">
            <v>4609.16</v>
          </cell>
          <cell r="R11">
            <v>0</v>
          </cell>
        </row>
        <row r="12">
          <cell r="F12">
            <v>1382.16</v>
          </cell>
          <cell r="G12">
            <v>62.75</v>
          </cell>
          <cell r="H12">
            <v>1801.47</v>
          </cell>
          <cell r="I12">
            <v>872.29</v>
          </cell>
          <cell r="J12">
            <v>5738.8700000000008</v>
          </cell>
        </row>
        <row r="14">
          <cell r="F14">
            <v>1139.8499999999999</v>
          </cell>
          <cell r="G14">
            <v>835.79</v>
          </cell>
          <cell r="H14">
            <v>4004.33</v>
          </cell>
          <cell r="I14">
            <v>3895.99</v>
          </cell>
          <cell r="J14">
            <v>6050.96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2">
          <cell r="F22">
            <v>88</v>
          </cell>
        </row>
        <row r="25">
          <cell r="F25">
            <v>7090.51</v>
          </cell>
          <cell r="G25">
            <v>173.11</v>
          </cell>
          <cell r="H25">
            <v>2711.83</v>
          </cell>
          <cell r="I25">
            <v>9787</v>
          </cell>
          <cell r="J25">
            <v>2386.17</v>
          </cell>
          <cell r="K25">
            <v>341</v>
          </cell>
          <cell r="L25">
            <v>16359.15</v>
          </cell>
          <cell r="M25">
            <v>169</v>
          </cell>
          <cell r="N25">
            <v>7337.69</v>
          </cell>
          <cell r="O25">
            <v>15</v>
          </cell>
          <cell r="P25">
            <v>602.4</v>
          </cell>
          <cell r="Q25">
            <v>1493.45</v>
          </cell>
          <cell r="R25">
            <v>0</v>
          </cell>
        </row>
        <row r="26">
          <cell r="F26">
            <v>2361.5</v>
          </cell>
          <cell r="G26">
            <v>106.42</v>
          </cell>
          <cell r="H26">
            <v>1672.56</v>
          </cell>
          <cell r="I26">
            <v>3552.6800000000003</v>
          </cell>
          <cell r="J26">
            <v>2742.48</v>
          </cell>
        </row>
        <row r="27">
          <cell r="F27">
            <v>0</v>
          </cell>
          <cell r="H27">
            <v>0</v>
          </cell>
        </row>
        <row r="28">
          <cell r="F28">
            <v>685.91</v>
          </cell>
          <cell r="G28">
            <v>622.53</v>
          </cell>
          <cell r="H28">
            <v>1153.33</v>
          </cell>
          <cell r="I28">
            <v>8748.1299999999992</v>
          </cell>
          <cell r="J28">
            <v>12893.67</v>
          </cell>
        </row>
        <row r="36">
          <cell r="F36">
            <v>347.14</v>
          </cell>
        </row>
        <row r="39">
          <cell r="F39">
            <v>695.17</v>
          </cell>
          <cell r="G39">
            <v>135.91999999999999</v>
          </cell>
          <cell r="H39">
            <v>2375.19</v>
          </cell>
          <cell r="I39">
            <v>7039.63</v>
          </cell>
          <cell r="J39">
            <v>2650.06</v>
          </cell>
          <cell r="K39">
            <v>42</v>
          </cell>
          <cell r="L39">
            <v>956.89</v>
          </cell>
          <cell r="M39">
            <v>96</v>
          </cell>
          <cell r="N39">
            <v>4097.75</v>
          </cell>
          <cell r="O39">
            <v>28</v>
          </cell>
          <cell r="P39">
            <v>2053.9499999999998</v>
          </cell>
          <cell r="Q39">
            <v>956.95</v>
          </cell>
          <cell r="R39">
            <v>0</v>
          </cell>
        </row>
        <row r="40">
          <cell r="G40">
            <v>92.38</v>
          </cell>
          <cell r="H40">
            <v>1899.77</v>
          </cell>
          <cell r="I40">
            <v>8122.99</v>
          </cell>
          <cell r="J40">
            <v>2447.89</v>
          </cell>
        </row>
        <row r="42">
          <cell r="F42">
            <v>598.76</v>
          </cell>
          <cell r="G42">
            <v>1106.49</v>
          </cell>
          <cell r="H42">
            <v>2034.94</v>
          </cell>
          <cell r="I42">
            <v>24696.18</v>
          </cell>
          <cell r="J42">
            <v>3542.17</v>
          </cell>
        </row>
      </sheetData>
      <sheetData sheetId="2">
        <row r="8">
          <cell r="F8">
            <v>0</v>
          </cell>
        </row>
        <row r="11">
          <cell r="F11">
            <v>1799.27</v>
          </cell>
          <cell r="G11">
            <v>4778.7</v>
          </cell>
          <cell r="H11">
            <v>6965.76</v>
          </cell>
          <cell r="K11">
            <v>198</v>
          </cell>
          <cell r="L11">
            <v>8073.6</v>
          </cell>
          <cell r="M11">
            <v>184</v>
          </cell>
          <cell r="N11">
            <v>7230.2</v>
          </cell>
          <cell r="O11">
            <v>0</v>
          </cell>
          <cell r="P11">
            <v>0</v>
          </cell>
          <cell r="Q11">
            <v>4872.2</v>
          </cell>
          <cell r="R11">
            <v>0</v>
          </cell>
        </row>
        <row r="14">
          <cell r="F14">
            <v>740</v>
          </cell>
          <cell r="G14">
            <v>240.71</v>
          </cell>
          <cell r="H14">
            <v>336.52</v>
          </cell>
          <cell r="I14">
            <v>906.1</v>
          </cell>
        </row>
        <row r="22">
          <cell r="F22">
            <v>0</v>
          </cell>
        </row>
        <row r="25">
          <cell r="F25">
            <v>3177.3</v>
          </cell>
          <cell r="G25">
            <v>7709.3</v>
          </cell>
          <cell r="H25">
            <v>6495.65</v>
          </cell>
          <cell r="K25">
            <v>165</v>
          </cell>
          <cell r="L25">
            <v>5414.4</v>
          </cell>
          <cell r="M25">
            <v>244</v>
          </cell>
          <cell r="N25">
            <v>8728.7900000000009</v>
          </cell>
          <cell r="O25">
            <v>0</v>
          </cell>
          <cell r="P25">
            <v>0</v>
          </cell>
          <cell r="Q25">
            <v>4420.3500000000004</v>
          </cell>
          <cell r="R25">
            <v>0</v>
          </cell>
        </row>
        <row r="26">
          <cell r="I26">
            <v>0</v>
          </cell>
        </row>
        <row r="28">
          <cell r="F28">
            <v>486.7</v>
          </cell>
          <cell r="G28">
            <v>126.3</v>
          </cell>
          <cell r="H28">
            <v>219.05</v>
          </cell>
          <cell r="I28">
            <v>829.7</v>
          </cell>
        </row>
        <row r="36">
          <cell r="F36">
            <v>625.29999999999995</v>
          </cell>
        </row>
        <row r="39">
          <cell r="F39">
            <v>2373.6</v>
          </cell>
          <cell r="G39">
            <v>2337.9</v>
          </cell>
          <cell r="H39">
            <v>14196</v>
          </cell>
          <cell r="I39">
            <v>1457.4</v>
          </cell>
          <cell r="K39">
            <v>134</v>
          </cell>
          <cell r="L39">
            <v>7648</v>
          </cell>
          <cell r="M39">
            <v>139</v>
          </cell>
          <cell r="N39">
            <v>6304</v>
          </cell>
          <cell r="O39">
            <v>3</v>
          </cell>
          <cell r="P39">
            <v>73.5</v>
          </cell>
          <cell r="Q39">
            <v>3408.7</v>
          </cell>
          <cell r="R39">
            <v>0</v>
          </cell>
        </row>
        <row r="42">
          <cell r="F42">
            <v>798.9</v>
          </cell>
          <cell r="G42">
            <v>614</v>
          </cell>
          <cell r="H42">
            <v>701</v>
          </cell>
          <cell r="I42">
            <v>475.4</v>
          </cell>
        </row>
      </sheetData>
      <sheetData sheetId="3">
        <row r="8">
          <cell r="F8">
            <v>17.605840000000001</v>
          </cell>
        </row>
        <row r="11">
          <cell r="F11">
            <v>0</v>
          </cell>
          <cell r="G11">
            <v>0</v>
          </cell>
          <cell r="H11">
            <v>11091.84736</v>
          </cell>
          <cell r="I11">
            <v>19978.171139999999</v>
          </cell>
          <cell r="J11">
            <v>0</v>
          </cell>
          <cell r="K11">
            <v>1999</v>
          </cell>
          <cell r="L11">
            <v>10386.16</v>
          </cell>
          <cell r="M11">
            <v>1667</v>
          </cell>
          <cell r="N11">
            <v>6164</v>
          </cell>
          <cell r="O11">
            <v>0</v>
          </cell>
          <cell r="P11">
            <v>0</v>
          </cell>
          <cell r="Q11">
            <v>9107</v>
          </cell>
          <cell r="R11">
            <v>0</v>
          </cell>
        </row>
        <row r="22">
          <cell r="F22">
            <v>1519.35121</v>
          </cell>
        </row>
        <row r="25">
          <cell r="F25">
            <v>4675.3863799999999</v>
          </cell>
          <cell r="G25">
            <v>12.87682</v>
          </cell>
          <cell r="H25">
            <v>9992.2047999999995</v>
          </cell>
          <cell r="I25">
            <v>18269.373090000001</v>
          </cell>
          <cell r="J25">
            <v>0</v>
          </cell>
          <cell r="K25">
            <v>3511</v>
          </cell>
          <cell r="L25">
            <v>13064</v>
          </cell>
          <cell r="M25">
            <v>455</v>
          </cell>
          <cell r="N25">
            <v>1519</v>
          </cell>
          <cell r="O25">
            <v>6</v>
          </cell>
          <cell r="P25">
            <v>8</v>
          </cell>
          <cell r="Q25">
            <v>8006</v>
          </cell>
          <cell r="R25">
            <v>0</v>
          </cell>
        </row>
        <row r="26">
          <cell r="I26">
            <v>0</v>
          </cell>
        </row>
        <row r="36">
          <cell r="F36">
            <v>280</v>
          </cell>
        </row>
        <row r="39">
          <cell r="F39">
            <v>88.365099999999998</v>
          </cell>
          <cell r="G39">
            <v>0</v>
          </cell>
          <cell r="H39">
            <v>11376.75951</v>
          </cell>
          <cell r="I39">
            <v>13806.27836</v>
          </cell>
          <cell r="J39">
            <v>0</v>
          </cell>
          <cell r="K39">
            <v>1285</v>
          </cell>
          <cell r="L39">
            <v>10002.61</v>
          </cell>
          <cell r="M39">
            <v>176</v>
          </cell>
          <cell r="N39">
            <v>1017.24</v>
          </cell>
          <cell r="O39">
            <v>0</v>
          </cell>
          <cell r="P39">
            <v>0</v>
          </cell>
          <cell r="Q39">
            <v>4940.9799999999996</v>
          </cell>
          <cell r="R39">
            <v>0</v>
          </cell>
        </row>
      </sheetData>
      <sheetData sheetId="4">
        <row r="8">
          <cell r="E8">
            <v>0</v>
          </cell>
        </row>
        <row r="11">
          <cell r="F11">
            <v>52.5</v>
          </cell>
          <cell r="G11">
            <v>324.12</v>
          </cell>
          <cell r="H11">
            <v>593.92999999999995</v>
          </cell>
          <cell r="I11">
            <v>1154.45</v>
          </cell>
          <cell r="J11">
            <v>156.22999999999999</v>
          </cell>
          <cell r="K11">
            <v>5</v>
          </cell>
          <cell r="L11">
            <v>167.95</v>
          </cell>
          <cell r="M11">
            <v>4</v>
          </cell>
          <cell r="N11">
            <v>261.3</v>
          </cell>
          <cell r="O11">
            <v>1</v>
          </cell>
          <cell r="P11">
            <v>29.1</v>
          </cell>
          <cell r="Q11">
            <v>265.39</v>
          </cell>
          <cell r="R11">
            <v>3</v>
          </cell>
        </row>
        <row r="12">
          <cell r="F12">
            <v>21.45</v>
          </cell>
          <cell r="G12">
            <v>62.1</v>
          </cell>
          <cell r="H12">
            <v>98.1</v>
          </cell>
          <cell r="I12">
            <v>97.26</v>
          </cell>
        </row>
        <row r="22">
          <cell r="E22">
            <v>0</v>
          </cell>
        </row>
        <row r="25">
          <cell r="F25">
            <v>98.54</v>
          </cell>
          <cell r="G25">
            <v>551.98</v>
          </cell>
          <cell r="H25">
            <v>607.36</v>
          </cell>
          <cell r="I25">
            <v>125.21</v>
          </cell>
          <cell r="K25">
            <v>11</v>
          </cell>
          <cell r="L25">
            <v>238.72</v>
          </cell>
          <cell r="M25">
            <v>11</v>
          </cell>
          <cell r="N25">
            <v>238.72</v>
          </cell>
          <cell r="Q25">
            <v>11.368</v>
          </cell>
          <cell r="R25">
            <v>0</v>
          </cell>
        </row>
        <row r="26">
          <cell r="F26">
            <v>68.78</v>
          </cell>
          <cell r="G26">
            <v>98.25</v>
          </cell>
          <cell r="H26">
            <v>133.22</v>
          </cell>
          <cell r="K26">
            <v>2</v>
          </cell>
          <cell r="L26">
            <v>63.46</v>
          </cell>
          <cell r="M26">
            <v>2</v>
          </cell>
          <cell r="N26">
            <v>63.46</v>
          </cell>
          <cell r="R26">
            <v>0</v>
          </cell>
        </row>
        <row r="36">
          <cell r="E36">
            <v>0</v>
          </cell>
        </row>
        <row r="39">
          <cell r="F39">
            <v>91.35</v>
          </cell>
          <cell r="G39">
            <v>295.2</v>
          </cell>
          <cell r="H39">
            <v>412.69</v>
          </cell>
          <cell r="I39">
            <v>612.54</v>
          </cell>
          <cell r="J39">
            <v>100.65</v>
          </cell>
          <cell r="K39">
            <v>33</v>
          </cell>
          <cell r="L39">
            <v>655.56</v>
          </cell>
          <cell r="M39">
            <v>26</v>
          </cell>
          <cell r="N39">
            <v>468.75</v>
          </cell>
          <cell r="O39">
            <v>7</v>
          </cell>
          <cell r="P39">
            <v>186.80999999999995</v>
          </cell>
          <cell r="Q39">
            <v>24.456</v>
          </cell>
          <cell r="R39">
            <v>0</v>
          </cell>
        </row>
        <row r="40">
          <cell r="F40">
            <v>51.26</v>
          </cell>
          <cell r="G40">
            <v>38.58</v>
          </cell>
          <cell r="H40">
            <v>93.21</v>
          </cell>
          <cell r="I40">
            <v>54.12</v>
          </cell>
        </row>
      </sheetData>
      <sheetData sheetId="5">
        <row r="8">
          <cell r="E8">
            <v>0</v>
          </cell>
        </row>
        <row r="11">
          <cell r="F11">
            <v>5195</v>
          </cell>
          <cell r="G11">
            <v>6144.37</v>
          </cell>
          <cell r="H11">
            <v>12908.09</v>
          </cell>
          <cell r="I11">
            <v>0</v>
          </cell>
          <cell r="J11">
            <v>0</v>
          </cell>
          <cell r="K11">
            <v>245</v>
          </cell>
          <cell r="L11">
            <v>6266.01</v>
          </cell>
          <cell r="M11">
            <v>200</v>
          </cell>
          <cell r="N11">
            <v>4345.7299999999996</v>
          </cell>
          <cell r="O11">
            <v>52</v>
          </cell>
          <cell r="P11">
            <v>416.98</v>
          </cell>
          <cell r="Q11">
            <v>2409.86</v>
          </cell>
          <cell r="R11">
            <v>0</v>
          </cell>
        </row>
        <row r="14">
          <cell r="F14">
            <v>853.3130000000001</v>
          </cell>
          <cell r="G14">
            <v>402.63</v>
          </cell>
          <cell r="H14">
            <v>629.82000000000005</v>
          </cell>
          <cell r="I14">
            <v>11500</v>
          </cell>
        </row>
        <row r="22">
          <cell r="E22">
            <v>0</v>
          </cell>
        </row>
        <row r="25">
          <cell r="F25">
            <v>7129.77</v>
          </cell>
          <cell r="G25">
            <v>12850.64</v>
          </cell>
          <cell r="H25">
            <v>1140.6199999999999</v>
          </cell>
          <cell r="K25">
            <v>719</v>
          </cell>
          <cell r="L25">
            <v>8701.36</v>
          </cell>
          <cell r="M25">
            <v>471</v>
          </cell>
          <cell r="N25">
            <v>532.54</v>
          </cell>
          <cell r="Q25">
            <v>386.11</v>
          </cell>
        </row>
        <row r="28">
          <cell r="F28">
            <v>3108.94</v>
          </cell>
          <cell r="G28">
            <v>122.03</v>
          </cell>
          <cell r="H28">
            <v>33812.5</v>
          </cell>
          <cell r="I28">
            <v>0</v>
          </cell>
          <cell r="L28">
            <v>0</v>
          </cell>
        </row>
        <row r="36">
          <cell r="E36">
            <v>0</v>
          </cell>
        </row>
        <row r="39">
          <cell r="F39">
            <v>2136</v>
          </cell>
          <cell r="G39">
            <v>5566.49</v>
          </cell>
        </row>
        <row r="42">
          <cell r="F42">
            <v>12766.64</v>
          </cell>
          <cell r="G42">
            <v>0</v>
          </cell>
        </row>
      </sheetData>
      <sheetData sheetId="6">
        <row r="11">
          <cell r="F11">
            <v>1209</v>
          </cell>
          <cell r="G11">
            <v>298</v>
          </cell>
          <cell r="H11">
            <v>271</v>
          </cell>
          <cell r="I11">
            <v>185</v>
          </cell>
          <cell r="J11">
            <v>0</v>
          </cell>
          <cell r="K11">
            <v>175</v>
          </cell>
          <cell r="L11">
            <v>3594.59</v>
          </cell>
          <cell r="M11">
            <v>206</v>
          </cell>
          <cell r="N11">
            <v>4363.95</v>
          </cell>
          <cell r="O11">
            <v>0</v>
          </cell>
          <cell r="P11">
            <v>0</v>
          </cell>
          <cell r="Q11">
            <v>1545.43</v>
          </cell>
          <cell r="R11">
            <v>0</v>
          </cell>
        </row>
        <row r="25">
          <cell r="F25">
            <v>1124</v>
          </cell>
          <cell r="G25">
            <v>218</v>
          </cell>
          <cell r="H25">
            <v>176</v>
          </cell>
          <cell r="I25">
            <v>116</v>
          </cell>
          <cell r="J25">
            <v>0</v>
          </cell>
          <cell r="K25">
            <v>190</v>
          </cell>
          <cell r="L25">
            <v>3228.3</v>
          </cell>
          <cell r="M25">
            <v>417</v>
          </cell>
          <cell r="N25">
            <v>6806.9</v>
          </cell>
          <cell r="Q25">
            <v>852.26</v>
          </cell>
          <cell r="R25">
            <v>0</v>
          </cell>
        </row>
        <row r="39">
          <cell r="F39">
            <v>1012</v>
          </cell>
          <cell r="G39">
            <v>702</v>
          </cell>
          <cell r="H39">
            <v>213</v>
          </cell>
          <cell r="I39">
            <v>97</v>
          </cell>
          <cell r="J39">
            <v>0</v>
          </cell>
          <cell r="K39">
            <v>162</v>
          </cell>
          <cell r="L39">
            <v>1714.38</v>
          </cell>
          <cell r="M39">
            <v>222</v>
          </cell>
          <cell r="N39">
            <v>4988.88</v>
          </cell>
          <cell r="Q39">
            <v>1559.86</v>
          </cell>
        </row>
      </sheetData>
      <sheetData sheetId="7">
        <row r="12">
          <cell r="F12">
            <v>1608</v>
          </cell>
          <cell r="G12">
            <v>1994</v>
          </cell>
          <cell r="H12">
            <v>1193</v>
          </cell>
          <cell r="I12">
            <v>2006</v>
          </cell>
          <cell r="K12">
            <v>23</v>
          </cell>
          <cell r="L12">
            <v>519.29999999999995</v>
          </cell>
          <cell r="M12">
            <v>81</v>
          </cell>
          <cell r="N12">
            <v>2494.1999999999998</v>
          </cell>
          <cell r="O12">
            <v>4</v>
          </cell>
          <cell r="P12">
            <v>445.3</v>
          </cell>
          <cell r="Q12">
            <v>623.6</v>
          </cell>
        </row>
        <row r="13">
          <cell r="F13">
            <v>52</v>
          </cell>
          <cell r="G13">
            <v>86</v>
          </cell>
          <cell r="H13">
            <v>254.1</v>
          </cell>
          <cell r="I13">
            <v>560.1</v>
          </cell>
          <cell r="K13">
            <v>3</v>
          </cell>
          <cell r="L13">
            <v>63.2</v>
          </cell>
          <cell r="M13">
            <v>3</v>
          </cell>
          <cell r="N13">
            <v>207.8</v>
          </cell>
        </row>
        <row r="26">
          <cell r="F26">
            <v>1516.2</v>
          </cell>
          <cell r="G26">
            <v>1910</v>
          </cell>
          <cell r="H26">
            <v>1577.8</v>
          </cell>
          <cell r="I26">
            <v>1990</v>
          </cell>
          <cell r="K26">
            <v>41</v>
          </cell>
          <cell r="L26">
            <v>1223</v>
          </cell>
          <cell r="M26">
            <v>50</v>
          </cell>
          <cell r="N26">
            <v>1796</v>
          </cell>
          <cell r="O26">
            <v>2</v>
          </cell>
          <cell r="P26">
            <v>33.200000000000003</v>
          </cell>
          <cell r="Q26">
            <v>451.4</v>
          </cell>
        </row>
        <row r="27">
          <cell r="F27">
            <v>60.3</v>
          </cell>
          <cell r="G27">
            <v>100.6</v>
          </cell>
          <cell r="H27">
            <v>171.3</v>
          </cell>
          <cell r="I27">
            <v>380.2</v>
          </cell>
          <cell r="K27">
            <v>4</v>
          </cell>
          <cell r="L27">
            <v>300</v>
          </cell>
          <cell r="M27">
            <v>2</v>
          </cell>
          <cell r="N27">
            <v>155.30000000000001</v>
          </cell>
        </row>
        <row r="40">
          <cell r="F40">
            <v>1413.6</v>
          </cell>
          <cell r="G40">
            <v>2000.1</v>
          </cell>
          <cell r="H40">
            <v>1173.2</v>
          </cell>
          <cell r="I40">
            <v>2249.3000000000002</v>
          </cell>
          <cell r="K40">
            <v>82</v>
          </cell>
          <cell r="L40">
            <v>2870</v>
          </cell>
          <cell r="Q40">
            <v>273.2</v>
          </cell>
        </row>
        <row r="41">
          <cell r="F41">
            <v>55.8</v>
          </cell>
          <cell r="G41">
            <v>100.1</v>
          </cell>
          <cell r="H41">
            <v>114.4</v>
          </cell>
          <cell r="I41">
            <v>245.5</v>
          </cell>
          <cell r="K41">
            <v>3</v>
          </cell>
          <cell r="L41">
            <v>166</v>
          </cell>
        </row>
      </sheetData>
      <sheetData sheetId="8">
        <row r="8">
          <cell r="F8" t="str">
            <v>7,61</v>
          </cell>
        </row>
        <row r="11">
          <cell r="F11">
            <v>-317.07</v>
          </cell>
          <cell r="G11">
            <v>301.60000000000002</v>
          </cell>
          <cell r="H11">
            <v>1254.23</v>
          </cell>
          <cell r="I11">
            <v>4008.09</v>
          </cell>
          <cell r="J11">
            <v>20777.88</v>
          </cell>
          <cell r="K11">
            <v>264</v>
          </cell>
          <cell r="L11">
            <v>5698.71</v>
          </cell>
          <cell r="M11">
            <v>436</v>
          </cell>
          <cell r="N11">
            <v>8328.36</v>
          </cell>
          <cell r="O11">
            <v>71</v>
          </cell>
          <cell r="P11">
            <v>5397.56</v>
          </cell>
          <cell r="Q11">
            <v>3960.8</v>
          </cell>
          <cell r="R11">
            <v>7</v>
          </cell>
        </row>
        <row r="12">
          <cell r="F12">
            <v>-9.94</v>
          </cell>
          <cell r="G12">
            <v>4.87</v>
          </cell>
          <cell r="H12">
            <v>18.13</v>
          </cell>
          <cell r="I12">
            <v>211.11</v>
          </cell>
          <cell r="J12">
            <v>1085.08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22">
          <cell r="F22">
            <v>21.97</v>
          </cell>
        </row>
        <row r="25">
          <cell r="F25">
            <v>-382.78</v>
          </cell>
          <cell r="G25">
            <v>216.75</v>
          </cell>
          <cell r="H25">
            <v>1567.47</v>
          </cell>
          <cell r="I25">
            <v>3609.8</v>
          </cell>
          <cell r="J25">
            <v>25149.86</v>
          </cell>
          <cell r="K25">
            <v>264</v>
          </cell>
          <cell r="L25">
            <v>9885.4500000000007</v>
          </cell>
          <cell r="M25">
            <v>465</v>
          </cell>
          <cell r="N25">
            <v>16288.52</v>
          </cell>
          <cell r="O25">
            <v>75</v>
          </cell>
          <cell r="P25">
            <v>4256.1296700000003</v>
          </cell>
          <cell r="Q25">
            <v>4012.19</v>
          </cell>
          <cell r="R25">
            <v>3</v>
          </cell>
        </row>
        <row r="26">
          <cell r="F26">
            <v>-4.67</v>
          </cell>
          <cell r="G26">
            <v>9.7100000000000009</v>
          </cell>
          <cell r="H26">
            <v>18.09</v>
          </cell>
          <cell r="I26">
            <v>72.19</v>
          </cell>
          <cell r="J26">
            <v>1083.7</v>
          </cell>
        </row>
        <row r="36">
          <cell r="F36">
            <v>147.87</v>
          </cell>
        </row>
        <row r="39">
          <cell r="F39">
            <v>-490.5</v>
          </cell>
          <cell r="G39">
            <v>322.14999999999998</v>
          </cell>
          <cell r="H39">
            <v>1103.8699999999999</v>
          </cell>
          <cell r="I39">
            <v>4666.2</v>
          </cell>
          <cell r="J39">
            <v>25833.53</v>
          </cell>
          <cell r="K39">
            <v>207</v>
          </cell>
          <cell r="L39">
            <v>6071.55</v>
          </cell>
          <cell r="M39">
            <v>339</v>
          </cell>
          <cell r="N39">
            <v>9326.7099999999991</v>
          </cell>
          <cell r="O39">
            <v>300</v>
          </cell>
          <cell r="P39">
            <v>16984.72</v>
          </cell>
          <cell r="Q39">
            <v>4949.83</v>
          </cell>
          <cell r="R39">
            <v>2</v>
          </cell>
        </row>
        <row r="40">
          <cell r="F40">
            <v>-33.340000000000003</v>
          </cell>
          <cell r="G40">
            <v>7.99</v>
          </cell>
          <cell r="H40">
            <v>9.5299999999999994</v>
          </cell>
          <cell r="I40">
            <v>159.47999999999999</v>
          </cell>
          <cell r="J40">
            <v>829.99</v>
          </cell>
        </row>
      </sheetData>
      <sheetData sheetId="9">
        <row r="12">
          <cell r="F12">
            <v>212</v>
          </cell>
          <cell r="G12">
            <v>358.1</v>
          </cell>
          <cell r="H12">
            <v>430.8</v>
          </cell>
          <cell r="I12">
            <v>500</v>
          </cell>
          <cell r="K12">
            <v>9</v>
          </cell>
          <cell r="L12">
            <v>293</v>
          </cell>
          <cell r="M12">
            <v>9</v>
          </cell>
          <cell r="N12">
            <v>293</v>
          </cell>
          <cell r="O12">
            <v>1</v>
          </cell>
          <cell r="P12">
            <v>105.7</v>
          </cell>
          <cell r="Q12">
            <v>57.5</v>
          </cell>
        </row>
        <row r="26">
          <cell r="F26">
            <v>209.3</v>
          </cell>
          <cell r="G26">
            <v>300.10000000000002</v>
          </cell>
          <cell r="H26">
            <v>396.2</v>
          </cell>
          <cell r="I26">
            <v>530</v>
          </cell>
          <cell r="M26">
            <v>18</v>
          </cell>
          <cell r="N26">
            <v>891.7</v>
          </cell>
          <cell r="O26">
            <v>2</v>
          </cell>
          <cell r="P26">
            <v>125</v>
          </cell>
          <cell r="Q26">
            <v>195.8</v>
          </cell>
        </row>
        <row r="40">
          <cell r="F40">
            <v>201</v>
          </cell>
          <cell r="G40">
            <v>330.2</v>
          </cell>
          <cell r="H40">
            <v>392.4</v>
          </cell>
          <cell r="I40">
            <v>770.4</v>
          </cell>
          <cell r="K40">
            <v>18</v>
          </cell>
          <cell r="L40">
            <v>891.7</v>
          </cell>
          <cell r="Q40">
            <v>333.8</v>
          </cell>
        </row>
      </sheetData>
      <sheetData sheetId="10">
        <row r="12">
          <cell r="F12">
            <v>972.2</v>
          </cell>
          <cell r="G12">
            <v>1279</v>
          </cell>
          <cell r="H12">
            <v>1235.4000000000001</v>
          </cell>
          <cell r="I12">
            <v>1700.1</v>
          </cell>
          <cell r="K12">
            <v>2</v>
          </cell>
          <cell r="L12">
            <v>49</v>
          </cell>
          <cell r="M12">
            <v>41</v>
          </cell>
          <cell r="N12">
            <v>1227</v>
          </cell>
          <cell r="O12">
            <v>1</v>
          </cell>
          <cell r="P12">
            <v>37</v>
          </cell>
          <cell r="Q12">
            <v>593.1</v>
          </cell>
        </row>
        <row r="13">
          <cell r="F13">
            <v>36.1</v>
          </cell>
          <cell r="G13">
            <v>66</v>
          </cell>
          <cell r="H13">
            <v>490</v>
          </cell>
          <cell r="I13">
            <v>1197</v>
          </cell>
        </row>
        <row r="26">
          <cell r="F26">
            <v>976.8</v>
          </cell>
          <cell r="G26">
            <v>1300.2</v>
          </cell>
          <cell r="H26">
            <v>1185.5</v>
          </cell>
          <cell r="I26">
            <v>1639</v>
          </cell>
          <cell r="K26">
            <v>20</v>
          </cell>
          <cell r="L26">
            <v>399</v>
          </cell>
          <cell r="M26">
            <v>23</v>
          </cell>
          <cell r="N26">
            <v>600</v>
          </cell>
          <cell r="Q26">
            <v>313.5</v>
          </cell>
        </row>
        <row r="27">
          <cell r="F27">
            <v>37.799999999999997</v>
          </cell>
          <cell r="G27">
            <v>72.599999999999994</v>
          </cell>
          <cell r="H27">
            <v>387.3</v>
          </cell>
          <cell r="I27">
            <v>1035</v>
          </cell>
          <cell r="K27">
            <v>4</v>
          </cell>
          <cell r="L27">
            <v>168</v>
          </cell>
          <cell r="M27">
            <v>4</v>
          </cell>
          <cell r="N27">
            <v>279</v>
          </cell>
        </row>
        <row r="40">
          <cell r="F40">
            <v>941.1</v>
          </cell>
          <cell r="G40">
            <v>1120.0999999999999</v>
          </cell>
          <cell r="H40">
            <v>1068.2</v>
          </cell>
          <cell r="I40">
            <v>1650</v>
          </cell>
          <cell r="K40">
            <v>51</v>
          </cell>
          <cell r="L40">
            <v>1204</v>
          </cell>
          <cell r="Q40">
            <v>338.4</v>
          </cell>
        </row>
        <row r="41">
          <cell r="F41">
            <v>36.1</v>
          </cell>
          <cell r="G41">
            <v>70</v>
          </cell>
          <cell r="H41">
            <v>280</v>
          </cell>
          <cell r="I41">
            <v>1119</v>
          </cell>
          <cell r="K41">
            <v>4</v>
          </cell>
          <cell r="L41">
            <v>279</v>
          </cell>
        </row>
      </sheetData>
      <sheetData sheetId="11">
        <row r="11">
          <cell r="F11">
            <v>7670</v>
          </cell>
          <cell r="G11">
            <v>12221</v>
          </cell>
          <cell r="K11">
            <v>67</v>
          </cell>
          <cell r="L11">
            <v>2233.4</v>
          </cell>
          <cell r="M11">
            <v>55</v>
          </cell>
          <cell r="N11">
            <v>2999.3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F12">
            <v>515</v>
          </cell>
          <cell r="G12">
            <v>4000</v>
          </cell>
        </row>
        <row r="25">
          <cell r="F25">
            <v>5328</v>
          </cell>
          <cell r="G25">
            <v>12394</v>
          </cell>
        </row>
        <row r="26">
          <cell r="F26">
            <v>631</v>
          </cell>
          <cell r="G26">
            <v>2531</v>
          </cell>
        </row>
        <row r="39">
          <cell r="F39">
            <v>4901</v>
          </cell>
          <cell r="G39">
            <v>9021</v>
          </cell>
        </row>
        <row r="40">
          <cell r="F40">
            <v>619</v>
          </cell>
          <cell r="G40">
            <v>1951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opLeftCell="A22" zoomScale="85" zoomScaleNormal="85" workbookViewId="0">
      <selection activeCell="C5" sqref="C5:C6"/>
    </sheetView>
  </sheetViews>
  <sheetFormatPr defaultRowHeight="15" x14ac:dyDescent="0.25"/>
  <cols>
    <col min="1" max="2" width="9.140625" style="8"/>
    <col min="3" max="3" width="49.7109375" style="8" customWidth="1"/>
    <col min="4" max="18" width="12.140625" style="8" customWidth="1"/>
    <col min="19" max="16384" width="9.140625" style="8"/>
  </cols>
  <sheetData>
    <row r="1" spans="1:18" s="2" customFormat="1" ht="15" customHeight="1" x14ac:dyDescent="0.25">
      <c r="B1" s="1"/>
      <c r="E1" s="3"/>
      <c r="R1" s="4" t="s">
        <v>2</v>
      </c>
    </row>
    <row r="2" spans="1:18" s="2" customFormat="1" ht="30" customHeight="1" x14ac:dyDescent="0.25">
      <c r="B2" s="35" t="s">
        <v>34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33.7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" customHeight="1" x14ac:dyDescent="0.3">
      <c r="A4" s="39" t="s">
        <v>30</v>
      </c>
      <c r="B4" s="39"/>
      <c r="C4" s="5"/>
      <c r="D4" s="5"/>
      <c r="E4" s="6"/>
      <c r="F4" s="5"/>
      <c r="G4" s="5"/>
      <c r="H4" s="5"/>
      <c r="I4" s="5"/>
      <c r="R4" s="7" t="s">
        <v>3</v>
      </c>
    </row>
    <row r="5" spans="1:18" s="2" customFormat="1" ht="131.25" customHeight="1" x14ac:dyDescent="0.25">
      <c r="A5" s="32" t="s">
        <v>13</v>
      </c>
      <c r="B5" s="32" t="s">
        <v>4</v>
      </c>
      <c r="C5" s="33" t="s">
        <v>0</v>
      </c>
      <c r="D5" s="30" t="s">
        <v>5</v>
      </c>
      <c r="E5" s="30" t="s">
        <v>6</v>
      </c>
      <c r="F5" s="36" t="s">
        <v>1</v>
      </c>
      <c r="G5" s="37"/>
      <c r="H5" s="37"/>
      <c r="I5" s="38"/>
      <c r="J5" s="33" t="s">
        <v>12</v>
      </c>
      <c r="K5" s="32" t="s">
        <v>20</v>
      </c>
      <c r="L5" s="32"/>
      <c r="M5" s="32" t="s">
        <v>21</v>
      </c>
      <c r="N5" s="32"/>
      <c r="O5" s="32" t="s">
        <v>22</v>
      </c>
      <c r="P5" s="32"/>
      <c r="Q5" s="32" t="s">
        <v>23</v>
      </c>
      <c r="R5" s="32" t="s">
        <v>29</v>
      </c>
    </row>
    <row r="6" spans="1:18" s="2" customFormat="1" ht="68.25" customHeight="1" x14ac:dyDescent="0.25">
      <c r="A6" s="32"/>
      <c r="B6" s="32"/>
      <c r="C6" s="34"/>
      <c r="D6" s="30"/>
      <c r="E6" s="30"/>
      <c r="F6" s="17" t="s">
        <v>8</v>
      </c>
      <c r="G6" s="17" t="s">
        <v>9</v>
      </c>
      <c r="H6" s="17" t="s">
        <v>10</v>
      </c>
      <c r="I6" s="17" t="s">
        <v>11</v>
      </c>
      <c r="J6" s="34"/>
      <c r="K6" s="14" t="s">
        <v>24</v>
      </c>
      <c r="L6" s="17" t="s">
        <v>25</v>
      </c>
      <c r="M6" s="14" t="s">
        <v>26</v>
      </c>
      <c r="N6" s="17" t="s">
        <v>27</v>
      </c>
      <c r="O6" s="14" t="s">
        <v>26</v>
      </c>
      <c r="P6" s="17" t="s">
        <v>27</v>
      </c>
      <c r="Q6" s="32"/>
      <c r="R6" s="32"/>
    </row>
    <row r="7" spans="1:18" s="2" customFormat="1" x14ac:dyDescent="0.25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  <c r="K7" s="12">
        <v>11</v>
      </c>
      <c r="L7" s="11">
        <v>12</v>
      </c>
      <c r="M7" s="11">
        <v>13</v>
      </c>
      <c r="N7" s="12">
        <v>14</v>
      </c>
      <c r="O7" s="11">
        <v>15</v>
      </c>
      <c r="P7" s="11">
        <v>16</v>
      </c>
      <c r="Q7" s="12">
        <v>17</v>
      </c>
      <c r="R7" s="11">
        <v>18</v>
      </c>
    </row>
    <row r="8" spans="1:18" s="2" customFormat="1" ht="36.75" customHeight="1" x14ac:dyDescent="0.25">
      <c r="A8" s="27"/>
      <c r="B8" s="31" t="s">
        <v>33</v>
      </c>
      <c r="C8" s="16" t="s">
        <v>14</v>
      </c>
      <c r="D8" s="15">
        <f>SUM(F8:J8)</f>
        <v>5362.6061300000001</v>
      </c>
      <c r="E8" s="15">
        <f>SUM(G8:J8)</f>
        <v>0</v>
      </c>
      <c r="F8" s="23">
        <f>[1]АМЖКУ!F8+[1]СЖКХ!F8+[1]ГРЭС!F8+[1]ЖКХ!E8+[1]ИЖКХ!E8+[1]Прогресс!F8</f>
        <v>5362.6061300000001</v>
      </c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</row>
    <row r="9" spans="1:18" s="2" customFormat="1" ht="25.5" customHeight="1" x14ac:dyDescent="0.25">
      <c r="A9" s="28"/>
      <c r="B9" s="31"/>
      <c r="C9" s="16" t="s">
        <v>28</v>
      </c>
      <c r="D9" s="20">
        <f>D10</f>
        <v>197979.96984000001</v>
      </c>
      <c r="E9" s="20">
        <f>E10</f>
        <v>102175.09825000001</v>
      </c>
      <c r="F9" s="20">
        <f t="shared" ref="F9:R9" si="0">F10</f>
        <v>59451.911589999996</v>
      </c>
      <c r="G9" s="20">
        <f t="shared" si="0"/>
        <v>48505.873960000004</v>
      </c>
      <c r="H9" s="20">
        <f t="shared" si="0"/>
        <v>22399.91951</v>
      </c>
      <c r="I9" s="20">
        <f t="shared" si="0"/>
        <v>31269.304779999999</v>
      </c>
      <c r="J9" s="20">
        <f t="shared" si="0"/>
        <v>36352.959999999999</v>
      </c>
      <c r="K9" s="20">
        <f t="shared" si="0"/>
        <v>411</v>
      </c>
      <c r="L9" s="20">
        <f t="shared" si="0"/>
        <v>10802.09</v>
      </c>
      <c r="M9" s="20">
        <f t="shared" si="0"/>
        <v>668</v>
      </c>
      <c r="N9" s="20">
        <f t="shared" si="0"/>
        <v>9232.84</v>
      </c>
      <c r="O9" s="20">
        <f t="shared" si="0"/>
        <v>47</v>
      </c>
      <c r="P9" s="20">
        <f t="shared" si="0"/>
        <v>610.83999999999992</v>
      </c>
      <c r="Q9" s="20">
        <f t="shared" si="0"/>
        <v>4656.3669999999993</v>
      </c>
      <c r="R9" s="20">
        <f t="shared" si="0"/>
        <v>669.14755000000002</v>
      </c>
    </row>
    <row r="10" spans="1:18" s="2" customFormat="1" ht="25.5" customHeight="1" x14ac:dyDescent="0.25">
      <c r="A10" s="28"/>
      <c r="B10" s="31"/>
      <c r="C10" s="16" t="s">
        <v>15</v>
      </c>
      <c r="D10" s="20">
        <f>D11+D12+D13</f>
        <v>197979.96984000001</v>
      </c>
      <c r="E10" s="20">
        <f>SUM(G10:I10)</f>
        <v>102175.09825000001</v>
      </c>
      <c r="F10" s="20">
        <f t="shared" ref="F10:R10" si="1">F11+F12+F13</f>
        <v>59451.911589999996</v>
      </c>
      <c r="G10" s="20">
        <f>G11+G12+G13</f>
        <v>48505.873960000004</v>
      </c>
      <c r="H10" s="20">
        <f>H11+H12+H13</f>
        <v>22399.91951</v>
      </c>
      <c r="I10" s="20">
        <f>I11+I12+I13</f>
        <v>31269.304779999999</v>
      </c>
      <c r="J10" s="20">
        <f>J11+J12+J13</f>
        <v>36352.959999999999</v>
      </c>
      <c r="K10" s="20">
        <f t="shared" si="1"/>
        <v>411</v>
      </c>
      <c r="L10" s="20">
        <f t="shared" si="1"/>
        <v>10802.09</v>
      </c>
      <c r="M10" s="20">
        <f t="shared" si="1"/>
        <v>668</v>
      </c>
      <c r="N10" s="20">
        <f t="shared" si="1"/>
        <v>9232.84</v>
      </c>
      <c r="O10" s="20">
        <f t="shared" si="1"/>
        <v>47</v>
      </c>
      <c r="P10" s="20">
        <f t="shared" si="1"/>
        <v>610.83999999999992</v>
      </c>
      <c r="Q10" s="20">
        <f t="shared" si="1"/>
        <v>4656.3669999999993</v>
      </c>
      <c r="R10" s="20">
        <f t="shared" si="1"/>
        <v>669.14755000000002</v>
      </c>
    </row>
    <row r="11" spans="1:18" s="2" customFormat="1" ht="25.5" customHeight="1" x14ac:dyDescent="0.25">
      <c r="A11" s="28"/>
      <c r="B11" s="31"/>
      <c r="C11" s="16" t="s">
        <v>16</v>
      </c>
      <c r="D11" s="20">
        <f>SUM(F11:J11)</f>
        <v>180594.07983999999</v>
      </c>
      <c r="E11" s="20">
        <f t="shared" ref="E11:E13" si="2">SUM(G11:I11)</f>
        <v>92882.508249999999</v>
      </c>
      <c r="F11" s="20">
        <f>[1]АМЖКУ!F11+[1]СЖКХ!F11+[1]ГРЭС!F11+[1]ЖКХ!F11+[1]ИЖКХ!F11+'[1]Чистый двор'!F11+[1]Жилище!F12+[1]Прогресс!F11+'[1]Наш дом'!F12+[1]Уют!F12+[1]Радуга!F11</f>
        <v>57731.671589999998</v>
      </c>
      <c r="G11" s="20">
        <f>[1]АМЖКУ!G11+[1]СЖКХ!G11+[1]ГРЭС!G11+[1]ЖКХ!G11+[1]ИЖКХ!G11+'[1]Чистый двор'!G11+[1]Жилище!G12+[1]Прогресс!G11+'[1]Наш дом'!G12+[1]Уют!G12+[1]Радуга!G11</f>
        <v>43047.083960000004</v>
      </c>
      <c r="H11" s="20">
        <f>[1]АМЖКУ!H11+[1]СЖКХ!H11+[1]ГРЭС!H11+[1]ЖКХ!H11+[1]ИЖКХ!H11+'[1]Чистый двор'!H11+[1]Жилище!H12+[1]Прогресс!H11+'[1]Наш дом'!H12+[1]Уют!H12+[1]Радуга!H11</f>
        <v>20201.819509999998</v>
      </c>
      <c r="I11" s="20">
        <f>[1]АМЖКУ!I11+[1]СЖКХ!I11+[1]ГРЭС!I11+[1]ЖКХ!I11+[1]ИЖКХ!I11+'[1]Чистый двор'!I11+[1]Жилище!I12+[1]Прогресс!I11+'[1]Наш дом'!I12+[1]Уют!I12+[1]Радуга!I11</f>
        <v>29633.604779999998</v>
      </c>
      <c r="J11" s="20">
        <f>[1]АМЖКУ!J11+[1]СЖКХ!J11+[1]ГРЭС!J11+[1]ЖКХ!J11+[1]ИЖКХ!J11+'[1]Чистый двор'!J11+[1]Жилище!J12+[1]Прогресс!J11+'[1]Наш дом'!J12+[1]Уют!J12+[1]Радуга!J11</f>
        <v>29979.9</v>
      </c>
      <c r="K11" s="20">
        <f>[1]АМЖКУ!K11+[1]СЖКХ!K11+[1]ГРЭС!K11+[1]ЖКХ!K11+[1]ИЖКХ!K11+'[1]Чистый двор'!K11+[1]Жилище!K12+[1]Прогресс!K11+'[1]Наш дом'!K12+[1]Уют!K12+[1]Радуга!K11</f>
        <v>411</v>
      </c>
      <c r="L11" s="20">
        <f>[1]АМЖКУ!L11+[1]СЖКХ!L11+[1]ГРЭС!L11+[1]ЖКХ!L11+[1]ИЖКХ!L11+'[1]Чистый двор'!L11+[1]Жилище!L12+[1]Прогресс!L11+'[1]Наш дом'!L12+[1]Уют!L12+[1]Радуга!L11</f>
        <v>10802.09</v>
      </c>
      <c r="M11" s="20">
        <f>[1]АМЖКУ!M11+[1]СЖКХ!M11+[1]ГРЭС!M11+[1]ЖКХ!M11+[1]ИЖКХ!M11+'[1]Чистый двор'!M11+[1]Жилище!M12+[1]Прогресс!M11+'[1]Наш дом'!M12+[1]Уют!M12+[1]Радуга!M11</f>
        <v>668</v>
      </c>
      <c r="N11" s="20">
        <f>[1]АМЖКУ!N11+[1]СЖКХ!N11+[1]ГРЭС!N11+[1]ЖКХ!N11+[1]ИЖКХ!N11+'[1]Чистый двор'!N11+[1]Жилище!N12+[1]Прогресс!N11+'[1]Наш дом'!N12+[1]Уют!N12+[1]Радуга!N11</f>
        <v>9232.84</v>
      </c>
      <c r="O11" s="20">
        <f>[1]АМЖКУ!O11+[1]СЖКХ!O11+[1]ГРЭС!O11+[1]ЖКХ!O11+[1]ИЖКХ!O11+'[1]Чистый двор'!O11+[1]Жилище!O12+[1]Прогресс!O11+'[1]Наш дом'!O12+[1]Уют!O12+[1]Радуга!O11</f>
        <v>47</v>
      </c>
      <c r="P11" s="20">
        <f>[1]АМЖКУ!P11+[1]СЖКХ!P11+[1]ГРЭС!P11+[1]ЖКХ!P11+[1]ИЖКХ!P11+'[1]Чистый двор'!P11+[1]Жилище!P12+[1]Прогресс!P11+'[1]Наш дом'!P12+[1]Уют!P12+[1]Радуга!P11</f>
        <v>610.83999999999992</v>
      </c>
      <c r="Q11" s="20">
        <f>[1]АМЖКУ!Q11+[1]СЖКХ!Q11+[1]ГРЭС!Q11+[1]ЖКХ!Q11+[1]ИЖКХ!Q11+'[1]Чистый двор'!Q11+[1]Жилище!Q12+[1]Прогресс!Q11+'[1]Наш дом'!Q12+[1]Уют!Q12+[1]Радуга!Q11</f>
        <v>4656.3669999999993</v>
      </c>
      <c r="R11" s="20">
        <f>[1]АМЖКУ!R11+[1]СЖКХ!R11+[1]ГРЭС!R11+[1]ЖКХ!R11+[1]ИЖКХ!R11+'[1]Чистый двор'!R11+[1]Жилище!R12+[1]Прогресс!R11+'[1]Наш дом'!R12+[1]Уют!R12+[1]Радуга!R11</f>
        <v>669.14755000000002</v>
      </c>
    </row>
    <row r="12" spans="1:18" s="2" customFormat="1" ht="25.5" customHeight="1" x14ac:dyDescent="0.25">
      <c r="A12" s="28"/>
      <c r="B12" s="31"/>
      <c r="C12" s="16" t="s">
        <v>17</v>
      </c>
      <c r="D12" s="20">
        <f t="shared" ref="D12:D14" si="3">SUM(F12:J12)</f>
        <v>17324.010000000002</v>
      </c>
      <c r="E12" s="20">
        <f t="shared" si="2"/>
        <v>9292.59</v>
      </c>
      <c r="F12" s="20">
        <f>[1]АМЖКУ!F12+[1]СЖКХ!F12+[1]ГРЭС!F12+[1]ЖКХ!F12+[1]ИЖКХ!F12+'[1]Чистый двор'!F12+[1]Жилище!F13+[1]Прогресс!F12+'[1]Наш дом'!F13+[1]Уют!F13+[1]Радуга!F12</f>
        <v>1658.3600000000001</v>
      </c>
      <c r="G12" s="20">
        <f>[1]АМЖКУ!G12+[1]СЖКХ!G12+[1]ГРЭС!G12+[1]ЖКХ!G12+[1]ИЖКХ!G12+'[1]Чистый двор'!G12+[1]Жилище!G13+[1]Прогресс!G12+'[1]Наш дом'!G13+[1]Уют!G13+[1]Радуга!G12</f>
        <v>5458.79</v>
      </c>
      <c r="H12" s="20">
        <f>[1]АМЖКУ!H12+[1]СЖКХ!H12+[1]ГРЭС!H12+[1]ЖКХ!H12+[1]ИЖКХ!H12+'[1]Чистый двор'!H12+[1]Жилище!H13+[1]Прогресс!H12+'[1]Наш дом'!H13+[1]Уют!H13+[1]Радуга!H12</f>
        <v>2198.1000000000004</v>
      </c>
      <c r="I12" s="20">
        <f>[1]АМЖКУ!I12+[1]СЖКХ!I12+[1]ГРЭС!I12+[1]ЖКХ!I12+[1]ИЖКХ!I12+'[1]Чистый двор'!I12+[1]Жилище!I13+[1]Прогресс!I12+'[1]Наш дом'!I13+[1]Уют!I13+[1]Радуга!I12</f>
        <v>1635.6999999999998</v>
      </c>
      <c r="J12" s="20">
        <f>[1]АМЖКУ!J12+[1]СЖКХ!J12+[1]ГРЭС!J12+[1]ЖКХ!J12+[1]ИЖКХ!J12+'[1]Чистый двор'!J12+[1]Жилище!J13+[1]Прогресс!J12+'[1]Наш дом'!J13+[1]Уют!J13+[1]Радуга!J12</f>
        <v>6373.0599999999995</v>
      </c>
      <c r="K12" s="20">
        <f>[1]АМЖКУ!K12+[1]СЖКХ!K12+[1]ГРЭС!K12+[1]ЖКХ!K12+[1]ИЖКХ!K12+'[1]Чистый двор'!K12+[1]Жилище!K13+[1]Прогресс!K12+'[1]Наш дом'!K13+[1]Уют!K13+[1]Радуга!K12</f>
        <v>0</v>
      </c>
      <c r="L12" s="20">
        <f>[1]АМЖКУ!L12+[1]СЖКХ!L12+[1]ГРЭС!L12+[1]ЖКХ!L12+[1]ИЖКХ!L12+'[1]Чистый двор'!L12+[1]Жилище!L13+[1]Прогресс!L12+'[1]Наш дом'!L13+[1]Уют!L13+[1]Радуга!L12</f>
        <v>0</v>
      </c>
      <c r="M12" s="20">
        <f>[1]АМЖКУ!M12+[1]СЖКХ!M12+[1]ГРЭС!M12+[1]ЖКХ!M12+[1]ИЖКХ!M12+'[1]Чистый двор'!M12+[1]Жилище!M13+[1]Прогресс!M12+'[1]Наш дом'!M13+[1]Уют!M13+[1]Радуга!M12</f>
        <v>0</v>
      </c>
      <c r="N12" s="20">
        <f>[1]АМЖКУ!N12+[1]СЖКХ!N12+[1]ГРЭС!N12+[1]ЖКХ!N12+[1]ИЖКХ!N12+'[1]Чистый двор'!N12+[1]Жилище!N13+[1]Прогресс!N12+'[1]Наш дом'!N13+[1]Уют!N13+[1]Радуга!N12</f>
        <v>0</v>
      </c>
      <c r="O12" s="20">
        <f>[1]АМЖКУ!O12+[1]СЖКХ!O12+[1]ГРЭС!O12+[1]ЖКХ!O12+[1]ИЖКХ!O12+'[1]Чистый двор'!O12+[1]Жилище!O13+[1]Прогресс!O12+'[1]Наш дом'!O13+[1]Уют!O13+[1]Радуга!O12</f>
        <v>0</v>
      </c>
      <c r="P12" s="20">
        <f>[1]АМЖКУ!P12+[1]СЖКХ!P12+[1]ГРЭС!P12+[1]ЖКХ!P12+[1]ИЖКХ!P12+'[1]Чистый двор'!P12+[1]Жилище!P13+[1]Прогресс!P12+'[1]Наш дом'!P13+[1]Уют!P13+[1]Радуга!P12</f>
        <v>0</v>
      </c>
      <c r="Q12" s="20">
        <f>[1]АМЖКУ!Q12+[1]СЖКХ!Q12+[1]ГРЭС!Q12+[1]ЖКХ!Q12+[1]ИЖКХ!Q12+'[1]Чистый двор'!Q12+[1]Жилище!Q13+[1]Прогресс!Q12+'[1]Наш дом'!Q13+[1]Уют!Q13+[1]Радуга!Q12</f>
        <v>0</v>
      </c>
      <c r="R12" s="20">
        <f>[1]АМЖКУ!R12+[1]СЖКХ!R12+[1]ГРЭС!R12+[1]ЖКХ!R12+[1]ИЖКХ!R12+'[1]Чистый двор'!R12+[1]Жилище!R13+[1]Прогресс!R12+'[1]Наш дом'!R13+[1]Уют!R13+[1]Радуга!R12</f>
        <v>0</v>
      </c>
    </row>
    <row r="13" spans="1:18" s="2" customFormat="1" ht="29.25" customHeight="1" x14ac:dyDescent="0.25">
      <c r="A13" s="28"/>
      <c r="B13" s="31"/>
      <c r="C13" s="16" t="s">
        <v>18</v>
      </c>
      <c r="D13" s="20">
        <f t="shared" si="3"/>
        <v>61.88</v>
      </c>
      <c r="E13" s="20">
        <f t="shared" si="2"/>
        <v>0</v>
      </c>
      <c r="F13" s="20">
        <f>[1]АМЖКУ!F13+[1]СЖКХ!F13+[1]ГРЭС!F13+[1]ЖКХ!F13+[1]ИЖКХ!F13+'[1]Чистый двор'!F13+[1]Жилище!F14+[1]Прогресс!F13+'[1]Наш дом'!F14+[1]Уют!F14+[1]Радуга!F13</f>
        <v>61.88</v>
      </c>
      <c r="G13" s="20">
        <f>[1]АМЖКУ!G13+[1]СЖКХ!G13+[1]ГРЭС!G13+[1]ЖКХ!G13+[1]ИЖКХ!G13+'[1]Чистый двор'!G13+[1]Жилище!G14+[1]Прогресс!G13+'[1]Наш дом'!G14+[1]Уют!G14+[1]Радуга!G13</f>
        <v>0</v>
      </c>
      <c r="H13" s="20">
        <f>[1]АМЖКУ!H13+[1]СЖКХ!H13+[1]ГРЭС!H13+[1]ЖКХ!H13+[1]ИЖКХ!H13+'[1]Чистый двор'!H13+[1]Жилище!H14+[1]Прогресс!H13+'[1]Наш дом'!H14+[1]Уют!H14+[1]Радуга!H13</f>
        <v>0</v>
      </c>
      <c r="I13" s="20">
        <f>[1]АМЖКУ!I13+[1]СЖКХ!I13+[1]ГРЭС!I13+[1]ЖКХ!I13+[1]ИЖКХ!I13+'[1]Чистый двор'!I13+[1]Жилище!I14+[1]Прогресс!I13+'[1]Наш дом'!I14+[1]Уют!I14+[1]Радуга!I13</f>
        <v>0</v>
      </c>
      <c r="J13" s="20">
        <f>[1]АМЖКУ!J13+[1]СЖКХ!J13+[1]ГРЭС!J13+[1]ЖКХ!J13+[1]ИЖКХ!J13+'[1]Чистый двор'!J13+[1]Жилище!J14+[1]Прогресс!J13+'[1]Наш дом'!J14+[1]Уют!J14+[1]Радуга!J13</f>
        <v>0</v>
      </c>
      <c r="K13" s="20">
        <f>[1]АМЖКУ!K13+[1]СЖКХ!K13+[1]ГРЭС!K13+[1]ЖКХ!K13+[1]ИЖКХ!K13+'[1]Чистый двор'!K13+[1]Жилище!K14+[1]Прогресс!K13+'[1]Наш дом'!K14+[1]Уют!K14+[1]Радуга!K13</f>
        <v>0</v>
      </c>
      <c r="L13" s="20">
        <f>[1]АМЖКУ!L13+[1]СЖКХ!L13+[1]ГРЭС!L13+[1]ЖКХ!L13+[1]ИЖКХ!L13+'[1]Чистый двор'!L13+[1]Жилище!L14+[1]Прогресс!L13+'[1]Наш дом'!L14+[1]Уют!L14+[1]Радуга!L13</f>
        <v>0</v>
      </c>
      <c r="M13" s="20">
        <f>[1]АМЖКУ!M13+[1]СЖКХ!M13+[1]ГРЭС!M13+[1]ЖКХ!M13+[1]ИЖКХ!M13+'[1]Чистый двор'!M13+[1]Жилище!M14+[1]Прогресс!M13+'[1]Наш дом'!M14+[1]Уют!M14+[1]Радуга!M13</f>
        <v>0</v>
      </c>
      <c r="N13" s="20">
        <f>[1]АМЖКУ!N13+[1]СЖКХ!N13+[1]ГРЭС!N13+[1]ЖКХ!N13+[1]ИЖКХ!N13+'[1]Чистый двор'!N13+[1]Жилище!N14+[1]Прогресс!N13+'[1]Наш дом'!N14+[1]Уют!N14+[1]Радуга!N13</f>
        <v>0</v>
      </c>
      <c r="O13" s="20">
        <f>[1]АМЖКУ!O13+[1]СЖКХ!O13+[1]ГРЭС!O13+[1]ЖКХ!O13+[1]ИЖКХ!O13+'[1]Чистый двор'!O13+[1]Жилище!O14+[1]Прогресс!O13+'[1]Наш дом'!O14+[1]Уют!O14+[1]Радуга!O13</f>
        <v>0</v>
      </c>
      <c r="P13" s="20">
        <f>[1]АМЖКУ!P13+[1]СЖКХ!P13+[1]ГРЭС!P13+[1]ЖКХ!P13+[1]ИЖКХ!P13+'[1]Чистый двор'!P13+[1]Жилище!P14+[1]Прогресс!P13+'[1]Наш дом'!P14+[1]Уют!P14+[1]Радуга!P13</f>
        <v>0</v>
      </c>
      <c r="Q13" s="20">
        <f>[1]АМЖКУ!Q13+[1]СЖКХ!Q13+[1]ГРЭС!Q13+[1]ЖКХ!Q13+[1]ИЖКХ!Q13+'[1]Чистый двор'!Q13+[1]Жилище!Q14+[1]Прогресс!Q13+'[1]Наш дом'!Q14+[1]Уют!Q14+[1]Радуга!Q13</f>
        <v>0</v>
      </c>
      <c r="R13" s="20">
        <f>[1]АМЖКУ!R13+[1]СЖКХ!R13+[1]ГРЭС!R13+[1]ЖКХ!R13+[1]ИЖКХ!R13+'[1]Чистый двор'!R13+[1]Жилище!R14+[1]Прогресс!R13+'[1]Наш дом'!R14+[1]Уют!R14+[1]Радуга!R13</f>
        <v>0</v>
      </c>
    </row>
    <row r="14" spans="1:18" s="2" customFormat="1" ht="25.5" customHeight="1" x14ac:dyDescent="0.25">
      <c r="A14" s="28"/>
      <c r="B14" s="31"/>
      <c r="C14" s="16" t="s">
        <v>19</v>
      </c>
      <c r="D14" s="20">
        <f t="shared" si="3"/>
        <v>21969.72</v>
      </c>
      <c r="E14" s="20">
        <f t="shared" ref="E14" si="4">SUM(G14:J14)</f>
        <v>17518.61</v>
      </c>
      <c r="F14" s="20">
        <f>[1]АМЖКУ!F14+[1]СЖКХ!F14+[1]ГРЭС!F14+[1]ЖКХ!F14+[1]ИЖКХ!F14+'[1]Чистый двор'!F14+[1]Жилище!F15+[1]Прогресс!F14+'[1]Наш дом'!F15+[1]Уют!F15+[1]Радуга!F14</f>
        <v>4451.1100000000006</v>
      </c>
      <c r="G14" s="20">
        <f>[1]АМЖКУ!G14+[1]СЖКХ!G14+[1]ГРЭС!G14+[1]ЖКХ!G14+[1]ИЖКХ!G14+'[1]Чистый двор'!G14+[1]Жилище!G15+[1]Прогресс!G14+'[1]Наш дом'!G15+[1]Уют!G15+[1]Радуга!G14</f>
        <v>1200.6999999999998</v>
      </c>
      <c r="H14" s="20">
        <f>[1]АМЖКУ!H14+[1]СЖКХ!H14+[1]ГРЭС!H14+[1]ЖКХ!H14+[1]ИЖКХ!H14+'[1]Чистый двор'!H14+[1]Жилище!H15+[1]Прогресс!H14+'[1]Наш дом'!H15+[1]Уют!H15+[1]Радуга!H14</f>
        <v>1337.0500000000002</v>
      </c>
      <c r="I14" s="20">
        <f>[1]АМЖКУ!I14+[1]СЖКХ!I14+[1]ГРЭС!I14+[1]ЖКХ!I14+[1]ИЖКХ!I14+'[1]Чистый двор'!I14+[1]Жилище!I15+[1]Прогресс!I14+'[1]Наш дом'!I15+[1]Уют!I15+[1]Радуга!I14</f>
        <v>12657.53</v>
      </c>
      <c r="J14" s="20">
        <f>[1]АМЖКУ!J14+[1]СЖКХ!J14+[1]ГРЭС!J14+[1]ЖКХ!J14+[1]ИЖКХ!J14+'[1]Чистый двор'!J14+[1]Жилище!J15+[1]Прогресс!J14+'[1]Наш дом'!J15+[1]Уют!J15+[1]Радуга!J14</f>
        <v>2323.33</v>
      </c>
      <c r="K14" s="20">
        <f>[1]АМЖКУ!K14+[1]СЖКХ!K14+[1]ГРЭС!K14+[1]ЖКХ!K14+[1]ИЖКХ!K14+'[1]Чистый двор'!K14+[1]Жилище!K15+[1]Прогресс!K14+'[1]Наш дом'!K15+[1]Уют!K15+[1]Радуга!K14</f>
        <v>0</v>
      </c>
      <c r="L14" s="20">
        <f>[1]АМЖКУ!L14+[1]СЖКХ!L14+[1]ГРЭС!L14+[1]ЖКХ!L14+[1]ИЖКХ!L14+'[1]Чистый двор'!L14+[1]Жилище!L15+[1]Прогресс!L14+'[1]Наш дом'!L15+[1]Уют!L15+[1]Радуга!L14</f>
        <v>0</v>
      </c>
      <c r="M14" s="20">
        <f>[1]АМЖКУ!M14+[1]СЖКХ!M14+[1]ГРЭС!M14+[1]ЖКХ!M14+[1]ИЖКХ!M14+'[1]Чистый двор'!M14+[1]Жилище!M15+[1]Прогресс!M14+'[1]Наш дом'!M15+[1]Уют!M15+[1]Радуга!M14</f>
        <v>0</v>
      </c>
      <c r="N14" s="20">
        <f>[1]АМЖКУ!N14+[1]СЖКХ!N14+[1]ГРЭС!N14+[1]ЖКХ!N14+[1]ИЖКХ!N14+'[1]Чистый двор'!N14+[1]Жилище!N15+[1]Прогресс!N14+'[1]Наш дом'!N15+[1]Уют!N15+[1]Радуга!N14</f>
        <v>0</v>
      </c>
      <c r="O14" s="20">
        <f>[1]АМЖКУ!O14+[1]СЖКХ!O14+[1]ГРЭС!O14+[1]ЖКХ!O14+[1]ИЖКХ!O14+'[1]Чистый двор'!O14+[1]Жилище!O15+[1]Прогресс!O14+'[1]Наш дом'!O15+[1]Уют!O15+[1]Радуга!O14</f>
        <v>0</v>
      </c>
      <c r="P14" s="20">
        <f>[1]АМЖКУ!P14+[1]СЖКХ!P14+[1]ГРЭС!P14+[1]ЖКХ!P14+[1]ИЖКХ!P14+'[1]Чистый двор'!P14+[1]Жилище!P15+[1]Прогресс!P14+'[1]Наш дом'!P15+[1]Уют!P15+[1]Радуга!P14</f>
        <v>0</v>
      </c>
      <c r="Q14" s="20">
        <f>[1]АМЖКУ!Q14+[1]СЖКХ!Q14+[1]ГРЭС!Q14+[1]ЖКХ!Q14+[1]ИЖКХ!Q14+'[1]Чистый двор'!Q14+[1]Жилище!Q15+[1]Прогресс!Q14+'[1]Наш дом'!Q15+[1]Уют!Q15+[1]Радуга!Q14</f>
        <v>0</v>
      </c>
      <c r="R14" s="20">
        <f>[1]АМЖКУ!R14+[1]СЖКХ!R14+[1]ГРЭС!R14+[1]ЖКХ!R14+[1]ИЖКХ!R14+'[1]Чистый двор'!R14+[1]Жилище!R15+[1]Прогресс!R14+'[1]Наш дом'!R15+[1]Уют!R15+[1]Радуга!R14</f>
        <v>0</v>
      </c>
    </row>
    <row r="15" spans="1:18" s="10" customFormat="1" ht="25.5" customHeight="1" x14ac:dyDescent="0.2">
      <c r="A15" s="29"/>
      <c r="B15" s="31"/>
      <c r="C15" s="13" t="s">
        <v>7</v>
      </c>
      <c r="D15" s="21">
        <f>D8+D9+D14</f>
        <v>225312.29597000001</v>
      </c>
      <c r="E15" s="21">
        <f t="shared" ref="E15:R15" si="5">E8+E9+E14</f>
        <v>119693.70825000001</v>
      </c>
      <c r="F15" s="21">
        <f t="shared" si="5"/>
        <v>69265.627719999989</v>
      </c>
      <c r="G15" s="21">
        <f t="shared" si="5"/>
        <v>49706.573960000002</v>
      </c>
      <c r="H15" s="21">
        <f t="shared" si="5"/>
        <v>23736.969509999999</v>
      </c>
      <c r="I15" s="21">
        <f t="shared" si="5"/>
        <v>43926.834779999997</v>
      </c>
      <c r="J15" s="21">
        <f t="shared" si="5"/>
        <v>38676.29</v>
      </c>
      <c r="K15" s="21">
        <f t="shared" si="5"/>
        <v>411</v>
      </c>
      <c r="L15" s="21">
        <f t="shared" si="5"/>
        <v>10802.09</v>
      </c>
      <c r="M15" s="21">
        <f t="shared" si="5"/>
        <v>668</v>
      </c>
      <c r="N15" s="21">
        <f t="shared" si="5"/>
        <v>9232.84</v>
      </c>
      <c r="O15" s="21">
        <f t="shared" si="5"/>
        <v>47</v>
      </c>
      <c r="P15" s="21">
        <f t="shared" si="5"/>
        <v>610.83999999999992</v>
      </c>
      <c r="Q15" s="21">
        <f t="shared" si="5"/>
        <v>4656.3669999999993</v>
      </c>
      <c r="R15" s="21">
        <f t="shared" si="5"/>
        <v>669.14755000000002</v>
      </c>
    </row>
    <row r="16" spans="1:18" x14ac:dyDescent="0.25">
      <c r="B16" s="9"/>
    </row>
    <row r="17" spans="1:18" x14ac:dyDescent="0.25">
      <c r="B17" s="9"/>
    </row>
    <row r="18" spans="1:18" s="2" customFormat="1" ht="15" customHeight="1" x14ac:dyDescent="0.3">
      <c r="A18" s="39" t="s">
        <v>31</v>
      </c>
      <c r="B18" s="39"/>
      <c r="C18" s="5"/>
      <c r="D18" s="5"/>
      <c r="E18" s="6"/>
      <c r="F18" s="5"/>
      <c r="G18" s="5"/>
      <c r="H18" s="5"/>
      <c r="I18" s="5"/>
      <c r="R18" s="7" t="s">
        <v>3</v>
      </c>
    </row>
    <row r="19" spans="1:18" s="2" customFormat="1" ht="110.25" customHeight="1" x14ac:dyDescent="0.25">
      <c r="A19" s="32" t="s">
        <v>13</v>
      </c>
      <c r="B19" s="32" t="s">
        <v>4</v>
      </c>
      <c r="C19" s="33" t="s">
        <v>0</v>
      </c>
      <c r="D19" s="30" t="s">
        <v>5</v>
      </c>
      <c r="E19" s="30" t="s">
        <v>6</v>
      </c>
      <c r="F19" s="36" t="s">
        <v>1</v>
      </c>
      <c r="G19" s="37"/>
      <c r="H19" s="37"/>
      <c r="I19" s="38"/>
      <c r="J19" s="33" t="s">
        <v>12</v>
      </c>
      <c r="K19" s="32" t="s">
        <v>20</v>
      </c>
      <c r="L19" s="32"/>
      <c r="M19" s="32" t="s">
        <v>21</v>
      </c>
      <c r="N19" s="32"/>
      <c r="O19" s="32" t="s">
        <v>22</v>
      </c>
      <c r="P19" s="32"/>
      <c r="Q19" s="32" t="s">
        <v>23</v>
      </c>
      <c r="R19" s="32" t="s">
        <v>29</v>
      </c>
    </row>
    <row r="20" spans="1:18" s="2" customFormat="1" ht="63" customHeight="1" x14ac:dyDescent="0.25">
      <c r="A20" s="32"/>
      <c r="B20" s="32"/>
      <c r="C20" s="34"/>
      <c r="D20" s="30"/>
      <c r="E20" s="30"/>
      <c r="F20" s="17" t="s">
        <v>8</v>
      </c>
      <c r="G20" s="17" t="s">
        <v>9</v>
      </c>
      <c r="H20" s="17" t="s">
        <v>10</v>
      </c>
      <c r="I20" s="17" t="s">
        <v>11</v>
      </c>
      <c r="J20" s="34"/>
      <c r="K20" s="14" t="s">
        <v>24</v>
      </c>
      <c r="L20" s="17" t="s">
        <v>25</v>
      </c>
      <c r="M20" s="14" t="s">
        <v>26</v>
      </c>
      <c r="N20" s="17" t="s">
        <v>27</v>
      </c>
      <c r="O20" s="14" t="s">
        <v>26</v>
      </c>
      <c r="P20" s="17" t="s">
        <v>27</v>
      </c>
      <c r="Q20" s="32"/>
      <c r="R20" s="32"/>
    </row>
    <row r="21" spans="1:18" s="2" customFormat="1" x14ac:dyDescent="0.25">
      <c r="A21" s="11">
        <v>1</v>
      </c>
      <c r="B21" s="12">
        <v>2</v>
      </c>
      <c r="C21" s="11">
        <v>3</v>
      </c>
      <c r="D21" s="11">
        <v>4</v>
      </c>
      <c r="E21" s="12">
        <v>5</v>
      </c>
      <c r="F21" s="11">
        <v>6</v>
      </c>
      <c r="G21" s="11">
        <v>7</v>
      </c>
      <c r="H21" s="12">
        <v>8</v>
      </c>
      <c r="I21" s="11">
        <v>9</v>
      </c>
      <c r="J21" s="11">
        <v>10</v>
      </c>
      <c r="K21" s="12">
        <v>11</v>
      </c>
      <c r="L21" s="11">
        <v>12</v>
      </c>
      <c r="M21" s="11">
        <v>13</v>
      </c>
      <c r="N21" s="12">
        <v>14</v>
      </c>
      <c r="O21" s="11">
        <v>15</v>
      </c>
      <c r="P21" s="11">
        <v>16</v>
      </c>
      <c r="Q21" s="12">
        <v>17</v>
      </c>
      <c r="R21" s="11">
        <v>18</v>
      </c>
    </row>
    <row r="22" spans="1:18" s="2" customFormat="1" ht="30.75" customHeight="1" x14ac:dyDescent="0.25">
      <c r="A22" s="27"/>
      <c r="B22" s="31" t="s">
        <v>33</v>
      </c>
      <c r="C22" s="16" t="s">
        <v>14</v>
      </c>
      <c r="D22" s="20">
        <f>SUM(F22:J22)</f>
        <v>6712.4099999999989</v>
      </c>
      <c r="E22" s="20">
        <f t="shared" ref="E22" si="6">SUM(G22:J22)</f>
        <v>0</v>
      </c>
      <c r="F22" s="24">
        <f>[1]АМЖКУ!F22+[1]СЖКХ!F22+[1]ГРЭС!F22+[1]ЖКХ!E22+[1]ИЖКХ!E22+[1]Прогресс!F22</f>
        <v>6712.4099999999989</v>
      </c>
      <c r="G22" s="24"/>
      <c r="H22" s="24"/>
      <c r="I22" s="24"/>
      <c r="J22" s="24"/>
      <c r="K22" s="26"/>
      <c r="L22" s="26"/>
      <c r="M22" s="26"/>
      <c r="N22" s="26"/>
      <c r="O22" s="26"/>
      <c r="P22" s="26"/>
      <c r="Q22" s="26"/>
      <c r="R22" s="26"/>
    </row>
    <row r="23" spans="1:18" s="2" customFormat="1" ht="30.75" customHeight="1" x14ac:dyDescent="0.25">
      <c r="A23" s="28"/>
      <c r="B23" s="31"/>
      <c r="C23" s="16" t="s">
        <v>28</v>
      </c>
      <c r="D23" s="20">
        <f>D24</f>
        <v>179047.47534</v>
      </c>
      <c r="E23" s="20">
        <f>SUM(G23:I23)</f>
        <v>92804.190239999996</v>
      </c>
      <c r="F23" s="20">
        <f t="shared" ref="F23:R23" si="7">F24</f>
        <v>56571.365100000003</v>
      </c>
      <c r="G23" s="20">
        <f t="shared" si="7"/>
        <v>38511.167449999994</v>
      </c>
      <c r="H23" s="20">
        <f t="shared" si="7"/>
        <v>22102.048129999996</v>
      </c>
      <c r="I23" s="20">
        <f t="shared" si="7"/>
        <v>32190.97466</v>
      </c>
      <c r="J23" s="20">
        <f t="shared" si="7"/>
        <v>29671.920000000002</v>
      </c>
      <c r="K23" s="20">
        <f t="shared" si="7"/>
        <v>1178</v>
      </c>
      <c r="L23" s="20">
        <f t="shared" si="7"/>
        <v>13432.080000000002</v>
      </c>
      <c r="M23" s="20">
        <f t="shared" si="7"/>
        <v>708</v>
      </c>
      <c r="N23" s="20">
        <f t="shared" si="7"/>
        <v>17453.694</v>
      </c>
      <c r="O23" s="20">
        <f t="shared" si="7"/>
        <v>60</v>
      </c>
      <c r="P23" s="20">
        <f t="shared" si="7"/>
        <v>4725.5429999999997</v>
      </c>
      <c r="Q23" s="20">
        <f t="shared" si="7"/>
        <v>4594.3979999999992</v>
      </c>
      <c r="R23" s="20">
        <f t="shared" si="7"/>
        <v>148.81</v>
      </c>
    </row>
    <row r="24" spans="1:18" s="2" customFormat="1" ht="30.75" customHeight="1" x14ac:dyDescent="0.25">
      <c r="A24" s="28"/>
      <c r="B24" s="31"/>
      <c r="C24" s="16" t="s">
        <v>15</v>
      </c>
      <c r="D24" s="20">
        <f>D25+D26+D27</f>
        <v>179047.47534</v>
      </c>
      <c r="E24" s="20">
        <f>SUM(G24:I24)</f>
        <v>92804.190239999996</v>
      </c>
      <c r="F24" s="20">
        <f t="shared" ref="F24:R24" si="8">F25+F26+F27</f>
        <v>56571.365100000003</v>
      </c>
      <c r="G24" s="20">
        <f t="shared" si="8"/>
        <v>38511.167449999994</v>
      </c>
      <c r="H24" s="20">
        <f t="shared" si="8"/>
        <v>22102.048129999996</v>
      </c>
      <c r="I24" s="20">
        <f t="shared" si="8"/>
        <v>32190.97466</v>
      </c>
      <c r="J24" s="20">
        <f t="shared" si="8"/>
        <v>29671.920000000002</v>
      </c>
      <c r="K24" s="20">
        <f t="shared" si="8"/>
        <v>1178</v>
      </c>
      <c r="L24" s="20">
        <f t="shared" si="8"/>
        <v>13432.080000000002</v>
      </c>
      <c r="M24" s="20">
        <f t="shared" si="8"/>
        <v>708</v>
      </c>
      <c r="N24" s="20">
        <f t="shared" si="8"/>
        <v>17453.694</v>
      </c>
      <c r="O24" s="20">
        <f t="shared" si="8"/>
        <v>60</v>
      </c>
      <c r="P24" s="20">
        <f t="shared" si="8"/>
        <v>4725.5429999999997</v>
      </c>
      <c r="Q24" s="20">
        <f t="shared" si="8"/>
        <v>4594.3979999999992</v>
      </c>
      <c r="R24" s="20">
        <f t="shared" si="8"/>
        <v>148.81</v>
      </c>
    </row>
    <row r="25" spans="1:18" s="2" customFormat="1" ht="30.75" customHeight="1" x14ac:dyDescent="0.25">
      <c r="A25" s="28"/>
      <c r="B25" s="31"/>
      <c r="C25" s="16" t="s">
        <v>16</v>
      </c>
      <c r="D25" s="20">
        <f>SUM(F25:J25)</f>
        <v>162440.83533999999</v>
      </c>
      <c r="E25" s="20">
        <f t="shared" ref="E25:E28" si="9">SUM(G25:I25)</f>
        <v>82892.430239999987</v>
      </c>
      <c r="F25" s="20">
        <f>[1]АМЖКУ!F25+[1]СЖКХ!F25+[1]ГРЭС!F25+[1]ЖКХ!F25+[1]ИЖКХ!F25+'[1]Чистый двор'!F25+[1]Жилище!F26+[1]Прогресс!F25+'[1]Наш дом'!F26+[1]Уют!F26+[1]Радуга!F25</f>
        <v>53472.365100000003</v>
      </c>
      <c r="G25" s="20">
        <f>[1]АМЖКУ!G25+[1]СЖКХ!G25+[1]ГРЭС!G25+[1]ЖКХ!G25+[1]ИЖКХ!G25+'[1]Чистый двор'!G25+[1]Жилище!G26+[1]Прогресс!G25+'[1]Наш дом'!G26+[1]Уют!G26+[1]Радуга!G25</f>
        <v>32951.467449999996</v>
      </c>
      <c r="H25" s="20">
        <f>[1]АМЖКУ!H25+[1]СЖКХ!H25+[1]ГРЭС!H25+[1]ЖКХ!H25+[1]ИЖКХ!H25+'[1]Чистый двор'!H25+[1]Жилище!H26+[1]Прогресс!H25+'[1]Наш дом'!H26+[1]Уют!H26+[1]Радуга!H25</f>
        <v>20278.378129999997</v>
      </c>
      <c r="I25" s="20">
        <f>[1]АМЖКУ!I25+[1]СЖКХ!I25+[1]ГРЭС!I25+[1]ЖКХ!I25+[1]ИЖКХ!I25+'[1]Чистый двор'!I25+[1]Жилище!I26+[1]Прогресс!I25+'[1]Наш дом'!I26+[1]Уют!I26+[1]Радуга!I25</f>
        <v>29662.58466</v>
      </c>
      <c r="J25" s="20">
        <f>[1]АМЖКУ!J25+[1]СЖКХ!J25+[1]ГРЭС!J25+[1]ЖКХ!J25+[1]ИЖКХ!J25+'[1]Чистый двор'!J25+[1]Жилище!J26+[1]Прогресс!J25+'[1]Наш дом'!J26+[1]Уют!J26+[1]Радуга!J25</f>
        <v>26076.04</v>
      </c>
      <c r="K25" s="20">
        <f>[1]АМЖКУ!K25+[1]СЖКХ!K25+[1]ГРЭС!K25+[1]ЖКХ!K25+[1]ИЖКХ!K25+'[1]Чистый двор'!K25+[1]Жилище!K26+[1]Прогресс!K25+'[1]Наш дом'!K26+[1]Уют!K26+[1]Радуга!K25</f>
        <v>1170</v>
      </c>
      <c r="L25" s="20">
        <f>[1]АМЖКУ!L25+[1]СЖКХ!L25+[1]ГРЭС!L25+[1]ЖКХ!L25+[1]ИЖКХ!L25+'[1]Чистый двор'!L25+[1]Жилище!L26+[1]Прогресс!L25+'[1]Наш дом'!L26+[1]Уют!L26+[1]Радуга!L25</f>
        <v>13151.62</v>
      </c>
      <c r="M25" s="20">
        <f>[1]АМЖКУ!M25+[1]СЖКХ!M25+[1]ГРЭС!M25+[1]ЖКХ!M25+[1]ИЖКХ!M25+'[1]Чистый двор'!M25+[1]Жилище!M26+[1]Прогресс!M25+'[1]Наш дом'!M26+[1]Уют!M26+[1]Радуга!M25</f>
        <v>702</v>
      </c>
      <c r="N25" s="20">
        <f>[1]АМЖКУ!N25+[1]СЖКХ!N25+[1]ГРЭС!N25+[1]ЖКХ!N25+[1]ИЖКХ!N25+'[1]Чистый двор'!N25+[1]Жилище!N26+[1]Прогресс!N25+'[1]Наш дом'!N26+[1]Уют!N26+[1]Радуга!N25</f>
        <v>17111.234</v>
      </c>
      <c r="O25" s="20">
        <f>[1]АМЖКУ!O25+[1]СЖКХ!O25+[1]ГРЭС!O25+[1]ЖКХ!O25+[1]ИЖКХ!O25+'[1]Чистый двор'!O25+[1]Жилище!O26+[1]Прогресс!O25+'[1]Наш дом'!O26+[1]Уют!O26+[1]Радуга!O25</f>
        <v>60</v>
      </c>
      <c r="P25" s="20">
        <f>[1]АМЖКУ!P25+[1]СЖКХ!P25+[1]ГРЭС!P25+[1]ЖКХ!P25+[1]ИЖКХ!P25+'[1]Чистый двор'!P25+[1]Жилище!P26+[1]Прогресс!P25+'[1]Наш дом'!P26+[1]Уют!P26+[1]Радуга!P25</f>
        <v>4725.5429999999997</v>
      </c>
      <c r="Q25" s="20">
        <f>[1]АМЖКУ!Q25+[1]СЖКХ!Q25+[1]ГРЭС!Q25+[1]ЖКХ!Q25+[1]ИЖКХ!Q25+'[1]Чистый двор'!Q25+[1]Жилище!Q26+[1]Прогресс!Q25+'[1]Наш дом'!Q26+[1]Уют!Q26+[1]Радуга!Q25</f>
        <v>4594.3979999999992</v>
      </c>
      <c r="R25" s="20">
        <f>[1]АМЖКУ!R25+[1]СЖКХ!R25+[1]ГРЭС!R25+[1]ЖКХ!R25+[1]ИЖКХ!R25+'[1]Чистый двор'!R25+[1]Жилище!R26+[1]Прогресс!R25+'[1]Наш дом'!R26+[1]Уют!R26+[1]Радуга!R25</f>
        <v>148.81</v>
      </c>
    </row>
    <row r="26" spans="1:18" s="2" customFormat="1" ht="30.75" customHeight="1" x14ac:dyDescent="0.25">
      <c r="A26" s="28"/>
      <c r="B26" s="31"/>
      <c r="C26" s="16" t="s">
        <v>17</v>
      </c>
      <c r="D26" s="20">
        <f t="shared" ref="D26:D28" si="10">SUM(F26:J26)</f>
        <v>16575.670000000002</v>
      </c>
      <c r="E26" s="20">
        <f t="shared" si="9"/>
        <v>9911.76</v>
      </c>
      <c r="F26" s="20">
        <f>[1]АМЖКУ!F26+[1]СЖКХ!F26+[1]ГРЭС!F26+[1]ЖКХ!F26+[1]ИЖКХ!F26+'[1]Чистый двор'!F26+[1]Жилище!F27+[1]Прогресс!F26+'[1]Наш дом'!F27+[1]Уют!F27+[1]Радуга!F26</f>
        <v>3068.0299999999997</v>
      </c>
      <c r="G26" s="20">
        <f>[1]АМЖКУ!G26+[1]СЖКХ!G26+[1]ГРЭС!G26+[1]ЖКХ!G26+[1]ИЖКХ!G26+'[1]Чистый двор'!G26+[1]Жилище!G27+[1]Прогресс!G26+'[1]Наш дом'!G27+[1]Уют!G27+[1]Радуга!G26</f>
        <v>5559.7</v>
      </c>
      <c r="H26" s="20">
        <f>[1]АМЖКУ!H26+[1]СЖКХ!H26+[1]ГРЭС!H26+[1]ЖКХ!H26+[1]ИЖКХ!H26+'[1]Чистый двор'!H26+[1]Жилище!H27+[1]Прогресс!H26+'[1]Наш дом'!H27+[1]Уют!H27+[1]Радуга!H26</f>
        <v>1823.6699999999998</v>
      </c>
      <c r="I26" s="20">
        <f>[1]АМЖКУ!I26+[1]СЖКХ!I26+[1]ГРЭС!I26+[1]ЖКХ!I26+[1]ИЖКХ!I26+'[1]Чистый двор'!I26+[1]Жилище!I27+[1]Прогресс!I26+'[1]Наш дом'!I27+[1]Уют!I27+[1]Радуга!I26</f>
        <v>2528.3900000000008</v>
      </c>
      <c r="J26" s="20">
        <f>[1]АМЖКУ!J26+[1]СЖКХ!J26+[1]ГРЭС!J26+[1]ЖКХ!J26+[1]ИЖКХ!J26+'[1]Чистый двор'!J26+[1]Жилище!J27+[1]Прогресс!J26+'[1]Наш дом'!J27+[1]Уют!J27+[1]Радуга!J26</f>
        <v>3595.88</v>
      </c>
      <c r="K26" s="20">
        <f>[1]АМЖКУ!K26+[1]СЖКХ!K26+[1]ГРЭС!K26+[1]ЖКХ!K26+[1]ИЖКХ!K26+'[1]Чистый двор'!K26+[1]Жилище!K27+[1]Прогресс!K26+'[1]Наш дом'!K27+[1]Уют!K27+[1]Радуга!K26</f>
        <v>8</v>
      </c>
      <c r="L26" s="20">
        <f>[1]АМЖКУ!L26+[1]СЖКХ!L26+[1]ГРЭС!L26+[1]ЖКХ!L26+[1]ИЖКХ!L26+'[1]Чистый двор'!L26+[1]Жилище!L27+[1]Прогресс!L26+'[1]Наш дом'!L27+[1]Уют!L27+[1]Радуга!L26</f>
        <v>280.46000000000004</v>
      </c>
      <c r="M26" s="20">
        <f>[1]АМЖКУ!M26+[1]СЖКХ!M26+[1]ГРЭС!M26+[1]ЖКХ!M26+[1]ИЖКХ!M26+'[1]Чистый двор'!M26+[1]Жилище!M27+[1]Прогресс!M26+'[1]Наш дом'!M27+[1]Уют!M27+[1]Радуга!M26</f>
        <v>6</v>
      </c>
      <c r="N26" s="20">
        <f>[1]АМЖКУ!N26+[1]СЖКХ!N26+[1]ГРЭС!N26+[1]ЖКХ!N26+[1]ИЖКХ!N26+'[1]Чистый двор'!N26+[1]Жилище!N27+[1]Прогресс!N26+'[1]Наш дом'!N27+[1]Уют!N27+[1]Радуга!N26</f>
        <v>342.46</v>
      </c>
      <c r="O26" s="20">
        <f>[1]АМЖКУ!O26+[1]СЖКХ!O26+[1]ГРЭС!O26+[1]ЖКХ!O26+[1]ИЖКХ!O26+'[1]Чистый двор'!O26+[1]Жилище!O27+[1]Прогресс!O26+'[1]Наш дом'!O27+[1]Уют!O27+[1]Радуга!O26</f>
        <v>0</v>
      </c>
      <c r="P26" s="20">
        <f>[1]АМЖКУ!P26+[1]СЖКХ!P26+[1]ГРЭС!P26+[1]ЖКХ!P26+[1]ИЖКХ!P26+'[1]Чистый двор'!P26+[1]Жилище!P27+[1]Прогресс!P26+'[1]Наш дом'!P27+[1]Уют!P27+[1]Радуга!P26</f>
        <v>0</v>
      </c>
      <c r="Q26" s="20">
        <f>[1]АМЖКУ!Q26+[1]СЖКХ!Q26+[1]ГРЭС!Q26+[1]ЖКХ!Q26+[1]ИЖКХ!Q26+'[1]Чистый двор'!Q26+[1]Жилище!Q27+[1]Прогресс!Q26+'[1]Наш дом'!Q27+[1]Уют!Q27+[1]Радуга!Q26</f>
        <v>0</v>
      </c>
      <c r="R26" s="20">
        <f>[1]АМЖКУ!R26+[1]СЖКХ!R26+[1]ГРЭС!R26+[1]ЖКХ!R26+[1]ИЖКХ!R26+'[1]Чистый двор'!R26+[1]Жилище!R27+[1]Прогресс!R26+'[1]Наш дом'!R27+[1]Уют!R27+[1]Радуга!R26</f>
        <v>0</v>
      </c>
    </row>
    <row r="27" spans="1:18" s="2" customFormat="1" ht="30.75" customHeight="1" x14ac:dyDescent="0.25">
      <c r="A27" s="28"/>
      <c r="B27" s="31"/>
      <c r="C27" s="16" t="s">
        <v>18</v>
      </c>
      <c r="D27" s="20">
        <f t="shared" si="10"/>
        <v>30.97</v>
      </c>
      <c r="E27" s="20">
        <f t="shared" si="9"/>
        <v>0</v>
      </c>
      <c r="F27" s="20">
        <f>[1]АМЖКУ!F27+[1]СЖКХ!F27+[1]ГРЭС!F27+[1]ЖКХ!F27+[1]ИЖКХ!F27+'[1]Чистый двор'!F27+[1]Жилище!F28+[1]Прогресс!F27+'[1]Наш дом'!F28+[1]Уют!F28+[1]Радуга!F27</f>
        <v>30.97</v>
      </c>
      <c r="G27" s="20">
        <f>[1]АМЖКУ!G27+[1]СЖКХ!G27+[1]ГРЭС!G27+[1]ЖКХ!G27+[1]ИЖКХ!G27+'[1]Чистый двор'!G27+[1]Жилище!G28+[1]Прогресс!G27+'[1]Наш дом'!G28+[1]Уют!G28+[1]Радуга!G27</f>
        <v>0</v>
      </c>
      <c r="H27" s="20">
        <f>[1]АМЖКУ!H27+[1]СЖКХ!H27+[1]ГРЭС!H27+[1]ЖКХ!H27+[1]ИЖКХ!H27+'[1]Чистый двор'!H27+[1]Жилище!H28+[1]Прогресс!H27+'[1]Наш дом'!H28+[1]Уют!H28+[1]Радуга!H27</f>
        <v>0</v>
      </c>
      <c r="I27" s="20">
        <f>[1]АМЖКУ!I27+[1]СЖКХ!I27+[1]ГРЭС!I27+[1]ЖКХ!I27+[1]ИЖКХ!I27+'[1]Чистый двор'!I27+[1]Жилище!I28+[1]Прогресс!I27+'[1]Наш дом'!I28+[1]Уют!I28+[1]Радуга!I27</f>
        <v>0</v>
      </c>
      <c r="J27" s="20">
        <f>[1]АМЖКУ!J27+[1]СЖКХ!J27+[1]ГРЭС!J27+[1]ЖКХ!J27+[1]ИЖКХ!J27+'[1]Чистый двор'!J27+[1]Жилище!J28+[1]Прогресс!J27+'[1]Наш дом'!J28+[1]Уют!J28+[1]Радуга!J27</f>
        <v>0</v>
      </c>
      <c r="K27" s="20">
        <f>[1]АМЖКУ!K27+[1]СЖКХ!K27+[1]ГРЭС!K27+[1]ЖКХ!K27+[1]ИЖКХ!K27+'[1]Чистый двор'!K27+[1]Жилище!K28+[1]Прогресс!K27+'[1]Наш дом'!K28+[1]Уют!K28+[1]Радуга!K27</f>
        <v>0</v>
      </c>
      <c r="L27" s="20">
        <f>[1]АМЖКУ!L27+[1]СЖКХ!L27+[1]ГРЭС!L27+[1]ЖКХ!L27+[1]ИЖКХ!L27+'[1]Чистый двор'!L27+[1]Жилище!L28+[1]Прогресс!L27+'[1]Наш дом'!L28+[1]Уют!L28+[1]Радуга!L27</f>
        <v>0</v>
      </c>
      <c r="M27" s="20">
        <f>[1]АМЖКУ!M27+[1]СЖКХ!M27+[1]ГРЭС!M27+[1]ЖКХ!M27+[1]ИЖКХ!M27+'[1]Чистый двор'!M27+[1]Жилище!M28+[1]Прогресс!M27+'[1]Наш дом'!M28+[1]Уют!M28+[1]Радуга!M27</f>
        <v>0</v>
      </c>
      <c r="N27" s="20">
        <f>[1]АМЖКУ!N27+[1]СЖКХ!N27+[1]ГРЭС!N27+[1]ЖКХ!N27+[1]ИЖКХ!N27+'[1]Чистый двор'!N27+[1]Жилище!N28+[1]Прогресс!N27+'[1]Наш дом'!N28+[1]Уют!N28+[1]Радуга!N27</f>
        <v>0</v>
      </c>
      <c r="O27" s="20">
        <f>[1]АМЖКУ!O27+[1]СЖКХ!O27+[1]ГРЭС!O27+[1]ЖКХ!O27+[1]ИЖКХ!O27+'[1]Чистый двор'!O27+[1]Жилище!O28+[1]Прогресс!O27+'[1]Наш дом'!O28+[1]Уют!O28+[1]Радуга!O27</f>
        <v>0</v>
      </c>
      <c r="P27" s="20">
        <f>[1]АМЖКУ!P27+[1]СЖКХ!P27+[1]ГРЭС!P27+[1]ЖКХ!P27+[1]ИЖКХ!P27+'[1]Чистый двор'!P27+[1]Жилище!P28+[1]Прогресс!P27+'[1]Наш дом'!P28+[1]Уют!P28+[1]Радуга!P27</f>
        <v>0</v>
      </c>
      <c r="Q27" s="20">
        <f>[1]АМЖКУ!Q27+[1]СЖКХ!Q27+[1]ГРЭС!Q27+[1]ЖКХ!Q27+[1]ИЖКХ!Q27+'[1]Чистый двор'!Q27+[1]Жилище!Q28+[1]Прогресс!Q27+'[1]Наш дом'!Q28+[1]Уют!Q28+[1]Радуга!Q27</f>
        <v>0</v>
      </c>
      <c r="R27" s="20">
        <f>[1]АМЖКУ!R27+[1]СЖКХ!R27+[1]ГРЭС!R27+[1]ЖКХ!R27+[1]ИЖКХ!R27+'[1]Чистый двор'!R27+[1]Жилище!R28+[1]Прогресс!R27+'[1]Наш дом'!R28+[1]Уют!R28+[1]Радуга!R27</f>
        <v>0</v>
      </c>
    </row>
    <row r="28" spans="1:18" s="2" customFormat="1" ht="30.75" customHeight="1" x14ac:dyDescent="0.25">
      <c r="A28" s="28"/>
      <c r="B28" s="31"/>
      <c r="C28" s="16" t="s">
        <v>19</v>
      </c>
      <c r="D28" s="20">
        <f t="shared" si="10"/>
        <v>44457.259999999995</v>
      </c>
      <c r="E28" s="20">
        <f t="shared" si="9"/>
        <v>37533.19</v>
      </c>
      <c r="F28" s="20">
        <f>[1]АМЖКУ!F28+[1]СЖКХ!F28+[1]ГРЭС!F28+[1]ЖКХ!F28+[1]ИЖКХ!F28+'[1]Чистый двор'!F28+[1]Жилище!F29+[1]Прогресс!F28+'[1]Наш дом'!F29+[1]Уют!F29+[1]Радуга!F28</f>
        <v>3192.4399999999996</v>
      </c>
      <c r="G28" s="20">
        <f>[1]АМЖКУ!G28+[1]СЖКХ!G28+[1]ГРЭС!G28+[1]ЖКХ!G28+[1]ИЖКХ!G28+'[1]Чистый двор'!G28+[1]Жилище!G29+[1]Прогресс!G28+'[1]Наш дом'!G29+[1]Уют!G29+[1]Радуга!G28</f>
        <v>17396.71</v>
      </c>
      <c r="H28" s="20">
        <f>[1]АМЖКУ!H28+[1]СЖКХ!H28+[1]ГРЭС!H28+[1]ЖКХ!H28+[1]ИЖКХ!H28+'[1]Чистый двор'!H28+[1]Жилище!H29+[1]Прогресс!H28+'[1]Наш дом'!H29+[1]Уют!H29+[1]Радуга!H28</f>
        <v>18362.7</v>
      </c>
      <c r="I28" s="20">
        <f>[1]АМЖКУ!I28+[1]СЖКХ!I28+[1]ГРЭС!I28+[1]ЖКХ!I28+[1]ИЖКХ!I28+'[1]Чистый двор'!I28+[1]Жилище!I29+[1]Прогресс!I28+'[1]Наш дом'!I29+[1]Уют!I29+[1]Радуга!I28</f>
        <v>1773.78</v>
      </c>
      <c r="J28" s="20">
        <f>[1]АМЖКУ!J28+[1]СЖКХ!J28+[1]ГРЭС!J28+[1]ЖКХ!J28+[1]ИЖКХ!J28+'[1]Чистый двор'!J28+[1]Жилище!J29+[1]Прогресс!J28+'[1]Наш дом'!J29+[1]Уют!J29+[1]Радуга!J28</f>
        <v>3731.63</v>
      </c>
      <c r="K28" s="20">
        <f>[1]АМЖКУ!K28+[1]СЖКХ!K28+[1]ГРЭС!K28+[1]ЖКХ!K28+[1]ИЖКХ!K28+'[1]Чистый двор'!K28+[1]Жилище!K29+[1]Прогресс!K28+'[1]Наш дом'!K29+[1]Уют!K29+[1]Радуга!K28</f>
        <v>0</v>
      </c>
      <c r="L28" s="20">
        <f>[1]АМЖКУ!L28+[1]СЖКХ!L28+[1]ГРЭС!L28+[1]ЖКХ!L28+[1]ИЖКХ!L28+'[1]Чистый двор'!L28+[1]Жилище!L29+[1]Прогресс!L28+'[1]Наш дом'!L29+[1]Уют!L29+[1]Радуга!L28</f>
        <v>16007.56</v>
      </c>
      <c r="M28" s="20">
        <f>[1]АМЖКУ!M28+[1]СЖКХ!M28+[1]ГРЭС!M28+[1]ЖКХ!M28+[1]ИЖКХ!M28+'[1]Чистый двор'!M28+[1]Жилище!M29+[1]Прогресс!M28+'[1]Наш дом'!M29+[1]Уют!M29+[1]Радуга!M28</f>
        <v>0</v>
      </c>
      <c r="N28" s="20">
        <f>[1]АМЖКУ!N28+[1]СЖКХ!N28+[1]ГРЭС!N28+[1]ЖКХ!N28+[1]ИЖКХ!N28+'[1]Чистый двор'!N28+[1]Жилище!N29+[1]Прогресс!N28+'[1]Наш дом'!N29+[1]Уют!N29+[1]Радуга!N28</f>
        <v>0</v>
      </c>
      <c r="O28" s="20">
        <f>[1]АМЖКУ!O28+[1]СЖКХ!O28+[1]ГРЭС!O28+[1]ЖКХ!O28+[1]ИЖКХ!O28+'[1]Чистый двор'!O28+[1]Жилище!O29+[1]Прогресс!O28+'[1]Наш дом'!O29+[1]Уют!O29+[1]Радуга!O28</f>
        <v>0</v>
      </c>
      <c r="P28" s="20">
        <f>[1]АМЖКУ!P28+[1]СЖКХ!P28+[1]ГРЭС!P28+[1]ЖКХ!P28+[1]ИЖКХ!P28+'[1]Чистый двор'!P28+[1]Жилище!P29+[1]Прогресс!P28+'[1]Наш дом'!P29+[1]Уют!P29+[1]Радуга!P28</f>
        <v>0</v>
      </c>
      <c r="Q28" s="20">
        <f>[1]АМЖКУ!Q28+[1]СЖКХ!Q28+[1]ГРЭС!Q28+[1]ЖКХ!Q28+[1]ИЖКХ!Q28+'[1]Чистый двор'!Q28+[1]Жилище!Q29+[1]Прогресс!Q28+'[1]Наш дом'!Q29+[1]Уют!Q29+[1]Радуга!Q28</f>
        <v>0</v>
      </c>
      <c r="R28" s="20">
        <f>[1]АМЖКУ!R28+[1]СЖКХ!R28+[1]ГРЭС!R28+[1]ЖКХ!R28+[1]ИЖКХ!R28+'[1]Чистый двор'!R28+[1]Жилище!R29+[1]Прогресс!R28+'[1]Наш дом'!R29+[1]Уют!R29+[1]Радуга!R28</f>
        <v>0</v>
      </c>
    </row>
    <row r="29" spans="1:18" s="10" customFormat="1" ht="30.75" customHeight="1" x14ac:dyDescent="0.2">
      <c r="A29" s="29"/>
      <c r="B29" s="31"/>
      <c r="C29" s="13" t="s">
        <v>7</v>
      </c>
      <c r="D29" s="22">
        <f>D22+D23+D28</f>
        <v>230217.14533999999</v>
      </c>
      <c r="E29" s="22">
        <f t="shared" ref="E29:R29" si="11">E22+E23+E28</f>
        <v>130337.38024</v>
      </c>
      <c r="F29" s="22">
        <f t="shared" si="11"/>
        <v>66476.215100000001</v>
      </c>
      <c r="G29" s="22">
        <f t="shared" si="11"/>
        <v>55907.877449999993</v>
      </c>
      <c r="H29" s="22">
        <f t="shared" si="11"/>
        <v>40464.748129999993</v>
      </c>
      <c r="I29" s="22">
        <f t="shared" si="11"/>
        <v>33964.754659999999</v>
      </c>
      <c r="J29" s="22">
        <f t="shared" si="11"/>
        <v>33403.550000000003</v>
      </c>
      <c r="K29" s="22">
        <f t="shared" si="11"/>
        <v>1178</v>
      </c>
      <c r="L29" s="22">
        <f t="shared" si="11"/>
        <v>29439.64</v>
      </c>
      <c r="M29" s="22">
        <f t="shared" si="11"/>
        <v>708</v>
      </c>
      <c r="N29" s="22">
        <f t="shared" si="11"/>
        <v>17453.694</v>
      </c>
      <c r="O29" s="22">
        <f t="shared" si="11"/>
        <v>60</v>
      </c>
      <c r="P29" s="22">
        <f t="shared" si="11"/>
        <v>4725.5429999999997</v>
      </c>
      <c r="Q29" s="22">
        <f t="shared" si="11"/>
        <v>4594.3979999999992</v>
      </c>
      <c r="R29" s="22">
        <f t="shared" si="11"/>
        <v>148.81</v>
      </c>
    </row>
    <row r="30" spans="1:18" x14ac:dyDescent="0.25">
      <c r="B30" s="9"/>
    </row>
    <row r="31" spans="1:18" x14ac:dyDescent="0.25">
      <c r="B31" s="9"/>
    </row>
    <row r="32" spans="1:18" s="2" customFormat="1" ht="20.25" x14ac:dyDescent="0.3">
      <c r="A32" s="39" t="s">
        <v>32</v>
      </c>
      <c r="B32" s="39"/>
      <c r="C32" s="5"/>
      <c r="D32" s="5"/>
      <c r="E32" s="6"/>
      <c r="F32" s="5"/>
      <c r="G32" s="5"/>
      <c r="H32" s="5"/>
      <c r="I32" s="5"/>
      <c r="R32" s="7" t="s">
        <v>3</v>
      </c>
    </row>
    <row r="33" spans="1:18" s="2" customFormat="1" ht="80.25" customHeight="1" x14ac:dyDescent="0.25">
      <c r="A33" s="32" t="s">
        <v>13</v>
      </c>
      <c r="B33" s="32" t="s">
        <v>4</v>
      </c>
      <c r="C33" s="33" t="s">
        <v>0</v>
      </c>
      <c r="D33" s="30" t="s">
        <v>5</v>
      </c>
      <c r="E33" s="30" t="s">
        <v>6</v>
      </c>
      <c r="F33" s="36" t="s">
        <v>1</v>
      </c>
      <c r="G33" s="37"/>
      <c r="H33" s="37"/>
      <c r="I33" s="38"/>
      <c r="J33" s="33" t="s">
        <v>12</v>
      </c>
      <c r="K33" s="32" t="s">
        <v>20</v>
      </c>
      <c r="L33" s="32"/>
      <c r="M33" s="32" t="s">
        <v>21</v>
      </c>
      <c r="N33" s="32"/>
      <c r="O33" s="32" t="s">
        <v>22</v>
      </c>
      <c r="P33" s="32"/>
      <c r="Q33" s="32" t="s">
        <v>23</v>
      </c>
      <c r="R33" s="32" t="s">
        <v>29</v>
      </c>
    </row>
    <row r="34" spans="1:18" s="2" customFormat="1" ht="60.75" customHeight="1" x14ac:dyDescent="0.25">
      <c r="A34" s="32"/>
      <c r="B34" s="32"/>
      <c r="C34" s="34"/>
      <c r="D34" s="30"/>
      <c r="E34" s="30"/>
      <c r="F34" s="17" t="s">
        <v>8</v>
      </c>
      <c r="G34" s="17" t="s">
        <v>9</v>
      </c>
      <c r="H34" s="17" t="s">
        <v>10</v>
      </c>
      <c r="I34" s="17" t="s">
        <v>11</v>
      </c>
      <c r="J34" s="34"/>
      <c r="K34" s="14" t="s">
        <v>24</v>
      </c>
      <c r="L34" s="17" t="s">
        <v>25</v>
      </c>
      <c r="M34" s="14" t="s">
        <v>26</v>
      </c>
      <c r="N34" s="17" t="s">
        <v>27</v>
      </c>
      <c r="O34" s="14" t="s">
        <v>26</v>
      </c>
      <c r="P34" s="17" t="s">
        <v>27</v>
      </c>
      <c r="Q34" s="32"/>
      <c r="R34" s="32"/>
    </row>
    <row r="35" spans="1:18" s="2" customFormat="1" x14ac:dyDescent="0.25">
      <c r="A35" s="11">
        <v>1</v>
      </c>
      <c r="B35" s="12">
        <v>2</v>
      </c>
      <c r="C35" s="11">
        <v>3</v>
      </c>
      <c r="D35" s="11">
        <v>4</v>
      </c>
      <c r="E35" s="12">
        <v>5</v>
      </c>
      <c r="F35" s="11">
        <v>6</v>
      </c>
      <c r="G35" s="11">
        <v>7</v>
      </c>
      <c r="H35" s="12">
        <v>8</v>
      </c>
      <c r="I35" s="11">
        <v>9</v>
      </c>
      <c r="J35" s="11">
        <v>10</v>
      </c>
      <c r="K35" s="12">
        <v>11</v>
      </c>
      <c r="L35" s="11">
        <v>12</v>
      </c>
      <c r="M35" s="11">
        <v>13</v>
      </c>
      <c r="N35" s="12">
        <v>14</v>
      </c>
      <c r="O35" s="11">
        <v>15</v>
      </c>
      <c r="P35" s="11">
        <v>16</v>
      </c>
      <c r="Q35" s="12">
        <v>17</v>
      </c>
      <c r="R35" s="11">
        <v>18</v>
      </c>
    </row>
    <row r="36" spans="1:18" s="2" customFormat="1" ht="33.75" customHeight="1" x14ac:dyDescent="0.25">
      <c r="A36" s="27"/>
      <c r="B36" s="31" t="s">
        <v>33</v>
      </c>
      <c r="C36" s="16" t="s">
        <v>14</v>
      </c>
      <c r="D36" s="20">
        <f>SUM(F36:J36)</f>
        <v>20223.120000000003</v>
      </c>
      <c r="E36" s="20">
        <f t="shared" ref="E36" si="12">SUM(G36:J36)</f>
        <v>0</v>
      </c>
      <c r="F36" s="24">
        <f>[1]АМЖКУ!F36+[1]СЖКХ!F36+[1]ГРЭС!F36+[1]ЖКХ!E36+[1]ИЖКХ!E36+[1]Прогресс!F36</f>
        <v>20223.120000000003</v>
      </c>
      <c r="G36" s="24"/>
      <c r="H36" s="24"/>
      <c r="I36" s="24"/>
      <c r="J36" s="24"/>
      <c r="K36" s="26"/>
      <c r="L36" s="26"/>
      <c r="M36" s="26"/>
      <c r="N36" s="26"/>
      <c r="O36" s="26"/>
      <c r="P36" s="26"/>
      <c r="Q36" s="26"/>
      <c r="R36" s="26"/>
    </row>
    <row r="37" spans="1:18" s="2" customFormat="1" ht="33.75" customHeight="1" x14ac:dyDescent="0.25">
      <c r="A37" s="28"/>
      <c r="B37" s="31"/>
      <c r="C37" s="16" t="s">
        <v>28</v>
      </c>
      <c r="D37" s="20">
        <f>D38</f>
        <v>180010.5</v>
      </c>
      <c r="E37" s="20">
        <f>SUM(G37:I37)</f>
        <v>89756.86</v>
      </c>
      <c r="F37" s="20">
        <f t="shared" ref="F37:R37" si="13">F38</f>
        <v>55130.63</v>
      </c>
      <c r="G37" s="20">
        <f t="shared" si="13"/>
        <v>44341.920000000006</v>
      </c>
      <c r="H37" s="20">
        <f t="shared" si="13"/>
        <v>15756.93</v>
      </c>
      <c r="I37" s="20">
        <f t="shared" si="13"/>
        <v>29658.01</v>
      </c>
      <c r="J37" s="20">
        <f t="shared" si="13"/>
        <v>35123.01</v>
      </c>
      <c r="K37" s="20">
        <f t="shared" si="13"/>
        <v>545</v>
      </c>
      <c r="L37" s="20">
        <f t="shared" si="13"/>
        <v>12701.580000000002</v>
      </c>
      <c r="M37" s="20">
        <f t="shared" si="13"/>
        <v>250</v>
      </c>
      <c r="N37" s="20">
        <f t="shared" si="13"/>
        <v>6171.5389999999998</v>
      </c>
      <c r="O37" s="20">
        <f t="shared" si="13"/>
        <v>26</v>
      </c>
      <c r="P37" s="20">
        <f t="shared" si="13"/>
        <v>1112.07</v>
      </c>
      <c r="Q37" s="20">
        <f t="shared" si="13"/>
        <v>2963.3760000000002</v>
      </c>
      <c r="R37" s="20">
        <f t="shared" si="13"/>
        <v>187.72640999999999</v>
      </c>
    </row>
    <row r="38" spans="1:18" s="2" customFormat="1" ht="33.75" customHeight="1" x14ac:dyDescent="0.25">
      <c r="A38" s="28"/>
      <c r="B38" s="31"/>
      <c r="C38" s="16" t="s">
        <v>15</v>
      </c>
      <c r="D38" s="20">
        <f>D39+D40+D41</f>
        <v>180010.5</v>
      </c>
      <c r="E38" s="20">
        <f>SUM(G38:I38)</f>
        <v>89756.86</v>
      </c>
      <c r="F38" s="20">
        <f t="shared" ref="F38:R38" si="14">F39+F40+F41</f>
        <v>55130.63</v>
      </c>
      <c r="G38" s="20">
        <f t="shared" si="14"/>
        <v>44341.920000000006</v>
      </c>
      <c r="H38" s="20">
        <f t="shared" si="14"/>
        <v>15756.93</v>
      </c>
      <c r="I38" s="20">
        <f t="shared" si="14"/>
        <v>29658.01</v>
      </c>
      <c r="J38" s="20">
        <f t="shared" si="14"/>
        <v>35123.01</v>
      </c>
      <c r="K38" s="20">
        <f t="shared" si="14"/>
        <v>545</v>
      </c>
      <c r="L38" s="20">
        <f t="shared" si="14"/>
        <v>12701.580000000002</v>
      </c>
      <c r="M38" s="20">
        <f t="shared" si="14"/>
        <v>250</v>
      </c>
      <c r="N38" s="20">
        <f t="shared" si="14"/>
        <v>6171.5389999999998</v>
      </c>
      <c r="O38" s="20">
        <f t="shared" si="14"/>
        <v>26</v>
      </c>
      <c r="P38" s="20">
        <f t="shared" si="14"/>
        <v>1112.07</v>
      </c>
      <c r="Q38" s="20">
        <f t="shared" si="14"/>
        <v>2963.3760000000002</v>
      </c>
      <c r="R38" s="20">
        <f t="shared" si="14"/>
        <v>187.72640999999999</v>
      </c>
    </row>
    <row r="39" spans="1:18" s="2" customFormat="1" ht="33.75" customHeight="1" x14ac:dyDescent="0.25">
      <c r="A39" s="28"/>
      <c r="B39" s="31"/>
      <c r="C39" s="16" t="s">
        <v>16</v>
      </c>
      <c r="D39" s="20">
        <f>SUM(F39:J39)</f>
        <v>157979.26</v>
      </c>
      <c r="E39" s="20">
        <f t="shared" ref="E39:E42" si="15">SUM(G39:I39)</f>
        <v>75435.490000000005</v>
      </c>
      <c r="F39" s="20">
        <f>[1]АМЖКУ!F39+[1]СЖКХ!F39+[1]ГРЭС!F39+[1]ЖКХ!F39+[1]ИЖКХ!F39+'[1]Чистый двор'!F39+[1]Жилище!F40+[1]Прогресс!F39+'[1]Наш дом'!F40+[1]Уют!F40+[1]Радуга!F39</f>
        <v>51098.770000000004</v>
      </c>
      <c r="G39" s="20">
        <f>[1]АМЖКУ!G39+[1]СЖКХ!G39+[1]ГРЭС!G39+[1]ЖКХ!G39+[1]ИЖКХ!G39+'[1]Чистый двор'!G39+[1]Жилище!G40+[1]Прогресс!G39+'[1]Наш дом'!G40+[1]Уют!G40+[1]Радуга!G39</f>
        <v>38948.240000000005</v>
      </c>
      <c r="H39" s="20">
        <f>[1]АМЖКУ!H39+[1]СЖКХ!H39+[1]ГРЭС!H39+[1]ЖКХ!H39+[1]ИЖКХ!H39+'[1]Чистый двор'!H39+[1]Жилище!H40+[1]Прогресс!H39+'[1]Наш дом'!H40+[1]Уют!H40+[1]Радуга!H39</f>
        <v>13248.11</v>
      </c>
      <c r="I39" s="20">
        <f>[1]АМЖКУ!I39+[1]СЖКХ!I39+[1]ГРЭС!I39+[1]ЖКХ!I39+[1]ИЖКХ!I39+'[1]Чистый двор'!I39+[1]Жилище!I40+[1]Прогресс!I39+'[1]Наш дом'!I40+[1]Уют!I40+[1]Радуга!I39</f>
        <v>23239.14</v>
      </c>
      <c r="J39" s="20">
        <f>[1]АМЖКУ!J39+[1]СЖКХ!J39+[1]ГРЭС!J39+[1]ЖКХ!J39+[1]ИЖКХ!J39+'[1]Чистый двор'!J39+[1]Жилище!J40+[1]Прогресс!J39+'[1]Наш дом'!J40+[1]Уют!J40+[1]Радуга!J39</f>
        <v>31445</v>
      </c>
      <c r="K39" s="20">
        <f>[1]АМЖКУ!K39+[1]СЖКХ!K39+[1]ГРЭС!K39+[1]ЖКХ!K39+[1]ИЖКХ!K39+'[1]Чистый двор'!K39+[1]Жилище!K40+[1]Прогресс!K39+'[1]Наш дом'!K40+[1]Уют!K40+[1]Радуга!K39</f>
        <v>538</v>
      </c>
      <c r="L39" s="20">
        <f>[1]АМЖКУ!L39+[1]СЖКХ!L39+[1]ГРЭС!L39+[1]ЖКХ!L39+[1]ИЖКХ!L39+'[1]Чистый двор'!L39+[1]Жилище!L40+[1]Прогресс!L39+'[1]Наш дом'!L40+[1]Уют!L40+[1]Радуга!L39</f>
        <v>12256.580000000002</v>
      </c>
      <c r="M39" s="20">
        <f>[1]АМЖКУ!M39+[1]СЖКХ!M39+[1]ГРЭС!M39+[1]ЖКХ!M39+[1]ИЖКХ!M39+'[1]Чистый двор'!M39+[1]Жилище!M40+[1]Прогресс!M39+'[1]Наш дом'!M40+[1]Уют!M40+[1]Радуга!M39</f>
        <v>250</v>
      </c>
      <c r="N39" s="20">
        <f>[1]АМЖКУ!N39+[1]СЖКХ!N39+[1]ГРЭС!N39+[1]ЖКХ!N39+[1]ИЖКХ!N39+'[1]Чистый двор'!N39+[1]Жилище!N40+[1]Прогресс!N39+'[1]Наш дом'!N40+[1]Уют!N40+[1]Радуга!N39</f>
        <v>6171.5389999999998</v>
      </c>
      <c r="O39" s="20">
        <f>[1]АМЖКУ!O39+[1]СЖКХ!O39+[1]ГРЭС!O39+[1]ЖКХ!O39+[1]ИЖКХ!O39+'[1]Чистый двор'!O39+[1]Жилище!O40+[1]Прогресс!O39+'[1]Наш дом'!O40+[1]Уют!O40+[1]Радуга!O39</f>
        <v>26</v>
      </c>
      <c r="P39" s="20">
        <f>[1]АМЖКУ!P39+[1]СЖКХ!P39+[1]ГРЭС!P39+[1]ЖКХ!P39+[1]ИЖКХ!P39+'[1]Чистый двор'!P39+[1]Жилище!P40+[1]Прогресс!P39+'[1]Наш дом'!P40+[1]Уют!P40+[1]Радуга!P39</f>
        <v>1112.07</v>
      </c>
      <c r="Q39" s="20">
        <f>[1]АМЖКУ!Q39+[1]СЖКХ!Q39+[1]ГРЭС!Q39+[1]ЖКХ!Q39+[1]ИЖКХ!Q39+'[1]Чистый двор'!Q39+[1]Жилище!Q40+[1]Прогресс!Q39+'[1]Наш дом'!Q40+[1]Уют!Q40+[1]Радуга!Q39</f>
        <v>2963.3760000000002</v>
      </c>
      <c r="R39" s="20">
        <f>[1]АМЖКУ!R39+[1]СЖКХ!R39+[1]ГРЭС!R39+[1]ЖКХ!R39+[1]ИЖКХ!R39+'[1]Чистый двор'!R39+[1]Жилище!R40+[1]Прогресс!R39+'[1]Наш дом'!R40+[1]Уют!R40+[1]Радуга!R39</f>
        <v>187.72640999999999</v>
      </c>
    </row>
    <row r="40" spans="1:18" s="2" customFormat="1" ht="33.75" customHeight="1" x14ac:dyDescent="0.25">
      <c r="A40" s="28"/>
      <c r="B40" s="31"/>
      <c r="C40" s="16" t="s">
        <v>17</v>
      </c>
      <c r="D40" s="20">
        <f t="shared" ref="D40:D42" si="16">SUM(F40:J40)</f>
        <v>21944.609999999997</v>
      </c>
      <c r="E40" s="20">
        <f t="shared" si="15"/>
        <v>14321.369999999999</v>
      </c>
      <c r="F40" s="20">
        <f>[1]АМЖКУ!F40+[1]СЖКХ!F40+[1]ГРЭС!F40+[1]ЖКХ!F40+[1]ИЖКХ!F40+'[1]Чистый двор'!F40+[1]Жилище!F41+[1]Прогресс!F40+'[1]Наш дом'!F41+[1]Уют!F41+[1]Радуга!F40</f>
        <v>3945.2299999999996</v>
      </c>
      <c r="G40" s="20">
        <f>[1]АМЖКУ!G40+[1]СЖКХ!G40+[1]ГРЭС!G40+[1]ЖКХ!G40+[1]ИЖКХ!G40+'[1]Чистый двор'!G40+[1]Жилище!G41+[1]Прогресс!G40+'[1]Наш дом'!G41+[1]Уют!G41+[1]Радуга!G40</f>
        <v>5393.68</v>
      </c>
      <c r="H40" s="20">
        <f>[1]АМЖКУ!H40+[1]СЖКХ!H40+[1]ГРЭС!H40+[1]ЖКХ!H40+[1]ИЖКХ!H40+'[1]Чистый двор'!H40+[1]Жилище!H41+[1]Прогресс!H40+'[1]Наш дом'!H41+[1]Уют!H41+[1]Радуга!H40</f>
        <v>2508.8200000000002</v>
      </c>
      <c r="I40" s="20">
        <f>[1]АМЖКУ!I40+[1]СЖКХ!I40+[1]ГРЭС!I40+[1]ЖКХ!I40+[1]ИЖКХ!I40+'[1]Чистый двор'!I40+[1]Жилище!I41+[1]Прогресс!I40+'[1]Наш дом'!I41+[1]Уют!I41+[1]Радуга!I40</f>
        <v>6418.87</v>
      </c>
      <c r="J40" s="20">
        <f>[1]АМЖКУ!J40+[1]СЖКХ!J40+[1]ГРЭС!J40+[1]ЖКХ!J40+[1]ИЖКХ!J40+'[1]Чистый двор'!J40+[1]Жилище!J41+[1]Прогресс!J40+'[1]Наш дом'!J41+[1]Уют!J41+[1]Радуга!J40</f>
        <v>3678.0099999999998</v>
      </c>
      <c r="K40" s="20">
        <f>[1]АМЖКУ!K40+[1]СЖКХ!K40+[1]ГРЭС!K40+[1]ЖКХ!K40+[1]ИЖКХ!K40+'[1]Чистый двор'!K40+[1]Жилище!K41+[1]Прогресс!K40+'[1]Наш дом'!K41+[1]Уют!K41+[1]Радуга!K40</f>
        <v>7</v>
      </c>
      <c r="L40" s="20">
        <f>[1]АМЖКУ!L40+[1]СЖКХ!L40+[1]ГРЭС!L40+[1]ЖКХ!L40+[1]ИЖКХ!L40+'[1]Чистый двор'!L40+[1]Жилище!L41+[1]Прогресс!L40+'[1]Наш дом'!L41+[1]Уют!L41+[1]Радуга!L40</f>
        <v>445</v>
      </c>
      <c r="M40" s="20">
        <f>[1]АМЖКУ!M40+[1]СЖКХ!M40+[1]ГРЭС!M40+[1]ЖКХ!M40+[1]ИЖКХ!M40+'[1]Чистый двор'!M40+[1]Жилище!M41+[1]Прогресс!M40+'[1]Наш дом'!M41+[1]Уют!M41+[1]Радуга!M40</f>
        <v>0</v>
      </c>
      <c r="N40" s="20">
        <f>[1]АМЖКУ!N40+[1]СЖКХ!N40+[1]ГРЭС!N40+[1]ЖКХ!N40+[1]ИЖКХ!N40+'[1]Чистый двор'!N40+[1]Жилище!N41+[1]Прогресс!N40+'[1]Наш дом'!N41+[1]Уют!N41+[1]Радуга!N40</f>
        <v>0</v>
      </c>
      <c r="O40" s="20">
        <f>[1]АМЖКУ!O40+[1]СЖКХ!O40+[1]ГРЭС!O40+[1]ЖКХ!O40+[1]ИЖКХ!O40+'[1]Чистый двор'!O40+[1]Жилище!O41+[1]Прогресс!O40+'[1]Наш дом'!O41+[1]Уют!O41+[1]Радуга!O40</f>
        <v>0</v>
      </c>
      <c r="P40" s="20">
        <f>[1]АМЖКУ!P40+[1]СЖКХ!P40+[1]ГРЭС!P40+[1]ЖКХ!P40+[1]ИЖКХ!P40+'[1]Чистый двор'!P40+[1]Жилище!P41+[1]Прогресс!P40+'[1]Наш дом'!P41+[1]Уют!P41+[1]Радуга!P40</f>
        <v>0</v>
      </c>
      <c r="Q40" s="20">
        <f>[1]АМЖКУ!Q40+[1]СЖКХ!Q40+[1]ГРЭС!Q40+[1]ЖКХ!Q40+[1]ИЖКХ!Q40+'[1]Чистый двор'!Q40+[1]Жилище!Q41+[1]Прогресс!Q40+'[1]Наш дом'!Q41+[1]Уют!Q41+[1]Радуга!Q40</f>
        <v>0</v>
      </c>
      <c r="R40" s="20">
        <f>[1]АМЖКУ!R40+[1]СЖКХ!R40+[1]ГРЭС!R40+[1]ЖКХ!R40+[1]ИЖКХ!R40+'[1]Чистый двор'!R40+[1]Жилище!R41+[1]Прогресс!R40+'[1]Наш дом'!R41+[1]Уют!R41+[1]Радуга!R40</f>
        <v>0</v>
      </c>
    </row>
    <row r="41" spans="1:18" s="2" customFormat="1" ht="33.75" customHeight="1" x14ac:dyDescent="0.25">
      <c r="A41" s="28"/>
      <c r="B41" s="31"/>
      <c r="C41" s="16" t="s">
        <v>18</v>
      </c>
      <c r="D41" s="20">
        <f t="shared" si="16"/>
        <v>86.63</v>
      </c>
      <c r="E41" s="20">
        <f t="shared" si="15"/>
        <v>0</v>
      </c>
      <c r="F41" s="20">
        <f>[1]АМЖКУ!F41+[1]СЖКХ!F41+[1]ГРЭС!F41+[1]ЖКХ!F41+[1]ИЖКХ!F41+'[1]Чистый двор'!F41+[1]Жилище!F42+[1]Прогресс!F41+'[1]Наш дом'!F42+[1]Уют!F42+[1]Радуга!F41</f>
        <v>86.63</v>
      </c>
      <c r="G41" s="20">
        <f>[1]АМЖКУ!G41+[1]СЖКХ!G41+[1]ГРЭС!G41+[1]ЖКХ!G41+[1]ИЖКХ!G41+'[1]Чистый двор'!G41+[1]Жилище!G42+[1]Прогресс!G41+'[1]Наш дом'!G42+[1]Уют!G42+[1]Радуга!G41</f>
        <v>0</v>
      </c>
      <c r="H41" s="20">
        <f>[1]АМЖКУ!H41+[1]СЖКХ!H41+[1]ГРЭС!H41+[1]ЖКХ!H41+[1]ИЖКХ!H41+'[1]Чистый двор'!H41+[1]Жилище!H42+[1]Прогресс!H41+'[1]Наш дом'!H42+[1]Уют!H42+[1]Радуга!H41</f>
        <v>0</v>
      </c>
      <c r="I41" s="20">
        <f>[1]АМЖКУ!I41+[1]СЖКХ!I41+[1]ГРЭС!I41+[1]ЖКХ!I41+[1]ИЖКХ!I41+'[1]Чистый двор'!I41+[1]Жилище!I42+[1]Прогресс!I41+'[1]Наш дом'!I42+[1]Уют!I42+[1]Радуга!I41</f>
        <v>0</v>
      </c>
      <c r="J41" s="20">
        <f>[1]АМЖКУ!J41+[1]СЖКХ!J41+[1]ГРЭС!J41+[1]ЖКХ!J41+[1]ИЖКХ!J41+'[1]Чистый двор'!J41+[1]Жилище!J42+[1]Прогресс!J41+'[1]Наш дом'!J42+[1]Уют!J42+[1]Радуга!J41</f>
        <v>0</v>
      </c>
      <c r="K41" s="20">
        <f>[1]АМЖКУ!K41+[1]СЖКХ!K41+[1]ГРЭС!K41+[1]ЖКХ!K41+[1]ИЖКХ!K41+'[1]Чистый двор'!K41+[1]Жилище!K42+[1]Прогресс!K41+'[1]Наш дом'!K42+[1]Уют!K42+[1]Радуга!K41</f>
        <v>0</v>
      </c>
      <c r="L41" s="20">
        <f>[1]АМЖКУ!L41+[1]СЖКХ!L41+[1]ГРЭС!L41+[1]ЖКХ!L41+[1]ИЖКХ!L41+'[1]Чистый двор'!L41+[1]Жилище!L42+[1]Прогресс!L41+'[1]Наш дом'!L42+[1]Уют!L42+[1]Радуга!L41</f>
        <v>0</v>
      </c>
      <c r="M41" s="20">
        <f>[1]АМЖКУ!M41+[1]СЖКХ!M41+[1]ГРЭС!M41+[1]ЖКХ!M41+[1]ИЖКХ!M41+'[1]Чистый двор'!M41+[1]Жилище!M42+[1]Прогресс!M41+'[1]Наш дом'!M42+[1]Уют!M42+[1]Радуга!M41</f>
        <v>0</v>
      </c>
      <c r="N41" s="20">
        <f>[1]АМЖКУ!N41+[1]СЖКХ!N41+[1]ГРЭС!N41+[1]ЖКХ!N41+[1]ИЖКХ!N41+'[1]Чистый двор'!N41+[1]Жилище!N42+[1]Прогресс!N41+'[1]Наш дом'!N42+[1]Уют!N42+[1]Радуга!N41</f>
        <v>0</v>
      </c>
      <c r="O41" s="20">
        <f>[1]АМЖКУ!O41+[1]СЖКХ!O41+[1]ГРЭС!O41+[1]ЖКХ!O41+[1]ИЖКХ!O41+'[1]Чистый двор'!O41+[1]Жилище!O42+[1]Прогресс!O41+'[1]Наш дом'!O42+[1]Уют!O42+[1]Радуга!O41</f>
        <v>0</v>
      </c>
      <c r="P41" s="20">
        <f>[1]АМЖКУ!P41+[1]СЖКХ!P41+[1]ГРЭС!P41+[1]ЖКХ!P41+[1]ИЖКХ!P41+'[1]Чистый двор'!P41+[1]Жилище!P42+[1]Прогресс!P41+'[1]Наш дом'!P42+[1]Уют!P42+[1]Радуга!P41</f>
        <v>0</v>
      </c>
      <c r="Q41" s="20">
        <f>[1]АМЖКУ!Q41+[1]СЖКХ!Q41+[1]ГРЭС!Q41+[1]ЖКХ!Q41+[1]ИЖКХ!Q41+'[1]Чистый двор'!Q41+[1]Жилище!Q42+[1]Прогресс!Q41+'[1]Наш дом'!Q42+[1]Уют!Q42+[1]Радуга!Q41</f>
        <v>0</v>
      </c>
      <c r="R41" s="20">
        <f>[1]АМЖКУ!R41+[1]СЖКХ!R41+[1]ГРЭС!R41+[1]ЖКХ!R41+[1]ИЖКХ!R41+'[1]Чистый двор'!R41+[1]Жилище!R42+[1]Прогресс!R41+'[1]Наш дом'!R42+[1]Уют!R42+[1]Радуга!R41</f>
        <v>0</v>
      </c>
    </row>
    <row r="42" spans="1:18" s="2" customFormat="1" ht="33.75" customHeight="1" x14ac:dyDescent="0.25">
      <c r="A42" s="28"/>
      <c r="B42" s="31"/>
      <c r="C42" s="16" t="s">
        <v>19</v>
      </c>
      <c r="D42" s="20">
        <f t="shared" si="16"/>
        <v>14217.649999999998</v>
      </c>
      <c r="E42" s="20">
        <f t="shared" si="15"/>
        <v>6874.32</v>
      </c>
      <c r="F42" s="20">
        <f>[1]АМЖКУ!F42+[1]СЖКХ!F42+[1]ГРЭС!F42+[1]ЖКХ!F42+[1]ИЖКХ!F42+'[1]Чистый двор'!F42+[1]Жилище!F43+[1]Прогресс!F42+'[1]Наш дом'!F43+[1]Уют!F43+[1]Радуга!F42</f>
        <v>3769.5099999999998</v>
      </c>
      <c r="G42" s="20">
        <f>[1]АМЖКУ!G42+[1]СЖКХ!G42+[1]ГРЭС!G42+[1]ЖКХ!G42+[1]ИЖКХ!G42+'[1]Чистый двор'!G42+[1]Жилище!G43+[1]Прогресс!G42+'[1]Наш дом'!G43+[1]Уют!G43+[1]Радуга!G42</f>
        <v>2228.08</v>
      </c>
      <c r="H42" s="20">
        <f>[1]АМЖКУ!H42+[1]СЖКХ!H42+[1]ГРЭС!H42+[1]ЖКХ!H42+[1]ИЖКХ!H42+'[1]Чистый двор'!H42+[1]Жилище!H43+[1]Прогресс!H42+'[1]Наш дом'!H43+[1]Уют!H43+[1]Радуга!H42</f>
        <v>3189.7799999999997</v>
      </c>
      <c r="I42" s="20">
        <f>[1]АМЖКУ!I42+[1]СЖКХ!I42+[1]ГРЭС!I42+[1]ЖКХ!I42+[1]ИЖКХ!I42+'[1]Чистый двор'!I42+[1]Жилище!I43+[1]Прогресс!I42+'[1]Наш дом'!I43+[1]Уют!I43+[1]Радуга!I42</f>
        <v>1456.46</v>
      </c>
      <c r="J42" s="20">
        <f>[1]АМЖКУ!J42+[1]СЖКХ!J42+[1]ГРЭС!J42+[1]ЖКХ!J42+[1]ИЖКХ!J42+'[1]Чистый двор'!J42+[1]Жилище!J43+[1]Прогресс!J42+'[1]Наш дом'!J43+[1]Уют!J43+[1]Радуга!J42</f>
        <v>3573.82</v>
      </c>
      <c r="K42" s="20">
        <f>[1]АМЖКУ!K42+[1]СЖКХ!K42+[1]ГРЭС!K42+[1]ЖКХ!K42+[1]ИЖКХ!K42+'[1]Чистый двор'!K42+[1]Жилище!K43+[1]Прогресс!K42+'[1]Наш дом'!K43+[1]Уют!K43+[1]Радуга!K42</f>
        <v>0</v>
      </c>
      <c r="L42" s="20">
        <f>[1]АМЖКУ!L42+[1]СЖКХ!L42+[1]ГРЭС!L42+[1]ЖКХ!L42+[1]ИЖКХ!L42+'[1]Чистый двор'!L42+[1]Жилище!L43+[1]Прогресс!L42+'[1]Наш дом'!L43+[1]Уют!L43+[1]Радуга!L42</f>
        <v>0</v>
      </c>
      <c r="M42" s="20">
        <f>[1]АМЖКУ!M42+[1]СЖКХ!M42+[1]ГРЭС!M42+[1]ЖКХ!M42+[1]ИЖКХ!M42+'[1]Чистый двор'!M42+[1]Жилище!M43+[1]Прогресс!M42+'[1]Наш дом'!M43+[1]Уют!M43+[1]Радуга!M42</f>
        <v>0</v>
      </c>
      <c r="N42" s="20">
        <f>[1]АМЖКУ!N42+[1]СЖКХ!N42+[1]ГРЭС!N42+[1]ЖКХ!N42+[1]ИЖКХ!N42+'[1]Чистый двор'!N42+[1]Жилище!N43+[1]Прогресс!N42+'[1]Наш дом'!N43+[1]Уют!N43+[1]Радуга!N42</f>
        <v>0</v>
      </c>
      <c r="O42" s="20">
        <f>[1]АМЖКУ!O42+[1]СЖКХ!O42+[1]ГРЭС!O42+[1]ЖКХ!O42+[1]ИЖКХ!O42+'[1]Чистый двор'!O42+[1]Жилище!O43+[1]Прогресс!O42+'[1]Наш дом'!O43+[1]Уют!O43+[1]Радуга!O42</f>
        <v>0</v>
      </c>
      <c r="P42" s="20">
        <f>[1]АМЖКУ!P42+[1]СЖКХ!P42+[1]ГРЭС!P42+[1]ЖКХ!P42+[1]ИЖКХ!P42+'[1]Чистый двор'!P42+[1]Жилище!P43+[1]Прогресс!P42+'[1]Наш дом'!P43+[1]Уют!P43+[1]Радуга!P42</f>
        <v>0</v>
      </c>
      <c r="Q42" s="20">
        <f>[1]АМЖКУ!Q42+[1]СЖКХ!Q42+[1]ГРЭС!Q42+[1]ЖКХ!Q42+[1]ИЖКХ!Q42+'[1]Чистый двор'!Q42+[1]Жилище!Q43+[1]Прогресс!Q42+'[1]Наш дом'!Q43+[1]Уют!Q43+[1]Радуга!Q42</f>
        <v>0</v>
      </c>
      <c r="R42" s="20">
        <f>[1]АМЖКУ!R42+[1]СЖКХ!R42+[1]ГРЭС!R42+[1]ЖКХ!R42+[1]ИЖКХ!R42+'[1]Чистый двор'!R42+[1]Жилище!R43+[1]Прогресс!R42+'[1]Наш дом'!R43+[1]Уют!R43+[1]Радуга!R42</f>
        <v>0</v>
      </c>
    </row>
    <row r="43" spans="1:18" s="10" customFormat="1" ht="33.75" customHeight="1" x14ac:dyDescent="0.2">
      <c r="A43" s="29"/>
      <c r="B43" s="31"/>
      <c r="C43" s="13" t="s">
        <v>7</v>
      </c>
      <c r="D43" s="22">
        <f>D36+D37+D42</f>
        <v>214451.27</v>
      </c>
      <c r="E43" s="22">
        <f t="shared" ref="E43:R43" si="17">E36+E37+E42</f>
        <v>96631.18</v>
      </c>
      <c r="F43" s="22">
        <f t="shared" si="17"/>
        <v>79123.259999999995</v>
      </c>
      <c r="G43" s="22">
        <f t="shared" si="17"/>
        <v>46570.000000000007</v>
      </c>
      <c r="H43" s="22">
        <f t="shared" si="17"/>
        <v>18946.71</v>
      </c>
      <c r="I43" s="22">
        <f t="shared" si="17"/>
        <v>31114.469999999998</v>
      </c>
      <c r="J43" s="22">
        <f t="shared" si="17"/>
        <v>38696.83</v>
      </c>
      <c r="K43" s="22">
        <f t="shared" si="17"/>
        <v>545</v>
      </c>
      <c r="L43" s="22">
        <f t="shared" si="17"/>
        <v>12701.580000000002</v>
      </c>
      <c r="M43" s="22">
        <f t="shared" si="17"/>
        <v>250</v>
      </c>
      <c r="N43" s="22">
        <f t="shared" si="17"/>
        <v>6171.5389999999998</v>
      </c>
      <c r="O43" s="22">
        <f t="shared" si="17"/>
        <v>26</v>
      </c>
      <c r="P43" s="22">
        <f t="shared" si="17"/>
        <v>1112.07</v>
      </c>
      <c r="Q43" s="22">
        <f t="shared" si="17"/>
        <v>2963.3760000000002</v>
      </c>
      <c r="R43" s="22">
        <f t="shared" si="17"/>
        <v>187.72640999999999</v>
      </c>
    </row>
  </sheetData>
  <mergeCells count="46">
    <mergeCell ref="O33:P33"/>
    <mergeCell ref="Q33:Q34"/>
    <mergeCell ref="R33:R34"/>
    <mergeCell ref="A36:A43"/>
    <mergeCell ref="B36:B43"/>
    <mergeCell ref="E33:E34"/>
    <mergeCell ref="F33:I33"/>
    <mergeCell ref="J33:J34"/>
    <mergeCell ref="K33:L33"/>
    <mergeCell ref="M33:N33"/>
    <mergeCell ref="A32:B32"/>
    <mergeCell ref="A33:A34"/>
    <mergeCell ref="B33:B34"/>
    <mergeCell ref="C33:C34"/>
    <mergeCell ref="D33:D34"/>
    <mergeCell ref="O19:P19"/>
    <mergeCell ref="Q19:Q20"/>
    <mergeCell ref="R19:R20"/>
    <mergeCell ref="A22:A29"/>
    <mergeCell ref="B22:B29"/>
    <mergeCell ref="E19:E20"/>
    <mergeCell ref="F19:I19"/>
    <mergeCell ref="J19:J20"/>
    <mergeCell ref="K19:L19"/>
    <mergeCell ref="M19:N19"/>
    <mergeCell ref="A18:B18"/>
    <mergeCell ref="A19:A20"/>
    <mergeCell ref="B19:B20"/>
    <mergeCell ref="C19:C20"/>
    <mergeCell ref="D19:D20"/>
    <mergeCell ref="R5:R6"/>
    <mergeCell ref="D5:D6"/>
    <mergeCell ref="B2:R3"/>
    <mergeCell ref="K5:L5"/>
    <mergeCell ref="M5:N5"/>
    <mergeCell ref="O5:P5"/>
    <mergeCell ref="Q5:Q6"/>
    <mergeCell ref="F5:I5"/>
    <mergeCell ref="J5:J6"/>
    <mergeCell ref="A4:B4"/>
    <mergeCell ref="A5:A6"/>
    <mergeCell ref="A8:A15"/>
    <mergeCell ref="E5:E6"/>
    <mergeCell ref="B8:B15"/>
    <mergeCell ref="B5:B6"/>
    <mergeCell ref="C5:C6"/>
  </mergeCells>
  <printOptions horizontalCentered="1"/>
  <pageMargins left="0.19685039370078741" right="0.19685039370078741" top="0.19685039370078741" bottom="0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22" workbookViewId="0">
      <selection activeCell="B36" sqref="B36:B43"/>
    </sheetView>
  </sheetViews>
  <sheetFormatPr defaultRowHeight="15" x14ac:dyDescent="0.25"/>
  <cols>
    <col min="2" max="2" width="12.7109375" customWidth="1"/>
    <col min="3" max="3" width="40.42578125" customWidth="1"/>
    <col min="4" max="18" width="14" customWidth="1"/>
  </cols>
  <sheetData>
    <row r="1" spans="1:18" s="2" customFormat="1" x14ac:dyDescent="0.25">
      <c r="B1" s="1"/>
      <c r="E1" s="3"/>
      <c r="R1" s="4" t="s">
        <v>2</v>
      </c>
    </row>
    <row r="2" spans="1:18" s="2" customFormat="1" ht="30" customHeight="1" x14ac:dyDescent="0.25">
      <c r="B2" s="35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27.7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20.25" x14ac:dyDescent="0.3">
      <c r="A4" s="39" t="s">
        <v>30</v>
      </c>
      <c r="B4" s="39"/>
      <c r="C4" s="5"/>
      <c r="D4" s="5"/>
      <c r="E4" s="6"/>
      <c r="F4" s="5"/>
      <c r="G4" s="5"/>
      <c r="H4" s="5"/>
      <c r="I4" s="5"/>
      <c r="R4" s="7" t="s">
        <v>3</v>
      </c>
    </row>
    <row r="5" spans="1:18" ht="96" customHeight="1" x14ac:dyDescent="0.25">
      <c r="A5" s="32" t="s">
        <v>13</v>
      </c>
      <c r="B5" s="32" t="s">
        <v>4</v>
      </c>
      <c r="C5" s="33" t="s">
        <v>0</v>
      </c>
      <c r="D5" s="30" t="s">
        <v>5</v>
      </c>
      <c r="E5" s="30" t="s">
        <v>6</v>
      </c>
      <c r="F5" s="36" t="s">
        <v>1</v>
      </c>
      <c r="G5" s="37"/>
      <c r="H5" s="37"/>
      <c r="I5" s="38"/>
      <c r="J5" s="33" t="s">
        <v>12</v>
      </c>
      <c r="K5" s="32" t="s">
        <v>20</v>
      </c>
      <c r="L5" s="32"/>
      <c r="M5" s="32" t="s">
        <v>21</v>
      </c>
      <c r="N5" s="32"/>
      <c r="O5" s="32" t="s">
        <v>22</v>
      </c>
      <c r="P5" s="32"/>
      <c r="Q5" s="32" t="s">
        <v>23</v>
      </c>
      <c r="R5" s="32" t="s">
        <v>29</v>
      </c>
    </row>
    <row r="6" spans="1:18" ht="90" x14ac:dyDescent="0.25">
      <c r="A6" s="32"/>
      <c r="B6" s="32"/>
      <c r="C6" s="34"/>
      <c r="D6" s="30"/>
      <c r="E6" s="30"/>
      <c r="F6" s="18" t="s">
        <v>8</v>
      </c>
      <c r="G6" s="18" t="s">
        <v>9</v>
      </c>
      <c r="H6" s="18" t="s">
        <v>10</v>
      </c>
      <c r="I6" s="18" t="s">
        <v>11</v>
      </c>
      <c r="J6" s="34"/>
      <c r="K6" s="14" t="s">
        <v>24</v>
      </c>
      <c r="L6" s="18" t="s">
        <v>25</v>
      </c>
      <c r="M6" s="14" t="s">
        <v>26</v>
      </c>
      <c r="N6" s="18" t="s">
        <v>27</v>
      </c>
      <c r="O6" s="14" t="s">
        <v>26</v>
      </c>
      <c r="P6" s="18" t="s">
        <v>27</v>
      </c>
      <c r="Q6" s="32"/>
      <c r="R6" s="32"/>
    </row>
    <row r="7" spans="1:18" x14ac:dyDescent="0.25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  <c r="K7" s="12">
        <v>11</v>
      </c>
      <c r="L7" s="11">
        <v>12</v>
      </c>
      <c r="M7" s="11">
        <v>13</v>
      </c>
      <c r="N7" s="12">
        <v>14</v>
      </c>
      <c r="O7" s="11">
        <v>15</v>
      </c>
      <c r="P7" s="11">
        <v>16</v>
      </c>
      <c r="Q7" s="12">
        <v>17</v>
      </c>
      <c r="R7" s="11">
        <v>18</v>
      </c>
    </row>
    <row r="8" spans="1:18" ht="33.75" customHeight="1" x14ac:dyDescent="0.25">
      <c r="A8" s="27"/>
      <c r="B8" s="31" t="s">
        <v>33</v>
      </c>
      <c r="C8" s="19" t="s">
        <v>14</v>
      </c>
      <c r="D8" s="15">
        <f>SUM(F8:J8)</f>
        <v>4628.5285299999996</v>
      </c>
      <c r="E8" s="15">
        <f>SUM(G8:J8)</f>
        <v>0</v>
      </c>
      <c r="F8" s="23">
        <f>[2]АМЖКУ!F8+[2]СЖКХ!F8+[2]ГРЭС!F8+[2]ЖКХ!E8+[2]ИЖКХ!E8+[2]Прогресс!F8</f>
        <v>4628.5285299999996</v>
      </c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</row>
    <row r="9" spans="1:18" ht="33.75" customHeight="1" x14ac:dyDescent="0.25">
      <c r="A9" s="28"/>
      <c r="B9" s="31"/>
      <c r="C9" s="19" t="s">
        <v>28</v>
      </c>
      <c r="D9" s="20">
        <f>D10</f>
        <v>203651.36562</v>
      </c>
      <c r="E9" s="20">
        <f>E10</f>
        <v>109210.29665</v>
      </c>
      <c r="F9" s="20">
        <f>F10</f>
        <v>56011.178969999994</v>
      </c>
      <c r="G9" s="20">
        <f t="shared" ref="G9:R9" si="0">G10</f>
        <v>29588.486280000001</v>
      </c>
      <c r="H9" s="20">
        <f t="shared" si="0"/>
        <v>33083.623629999995</v>
      </c>
      <c r="I9" s="20">
        <f t="shared" si="0"/>
        <v>46538.186740000005</v>
      </c>
      <c r="J9" s="20">
        <f t="shared" si="0"/>
        <v>38429.89</v>
      </c>
      <c r="K9" s="20">
        <f t="shared" si="0"/>
        <v>1471</v>
      </c>
      <c r="L9" s="20">
        <f t="shared" si="0"/>
        <v>21407.040000000001</v>
      </c>
      <c r="M9" s="20">
        <f t="shared" si="0"/>
        <v>849</v>
      </c>
      <c r="N9" s="20">
        <f t="shared" si="0"/>
        <v>13281.47</v>
      </c>
      <c r="O9" s="20">
        <f t="shared" si="0"/>
        <v>9</v>
      </c>
      <c r="P9" s="20">
        <f t="shared" si="0"/>
        <v>502.48</v>
      </c>
      <c r="Q9" s="20">
        <f t="shared" si="0"/>
        <v>7935.69</v>
      </c>
      <c r="R9" s="20">
        <f t="shared" si="0"/>
        <v>579.63</v>
      </c>
    </row>
    <row r="10" spans="1:18" ht="33.75" customHeight="1" x14ac:dyDescent="0.25">
      <c r="A10" s="28"/>
      <c r="B10" s="31"/>
      <c r="C10" s="19" t="s">
        <v>15</v>
      </c>
      <c r="D10" s="20">
        <f>D11+D12+D13</f>
        <v>203651.36562</v>
      </c>
      <c r="E10" s="20">
        <f>SUM(G10:I10)</f>
        <v>109210.29665</v>
      </c>
      <c r="F10" s="20">
        <f t="shared" ref="F10:R10" si="1">F11+F12+F13</f>
        <v>56011.178969999994</v>
      </c>
      <c r="G10" s="20">
        <f>G11+G12+G13</f>
        <v>29588.486280000001</v>
      </c>
      <c r="H10" s="20">
        <f>H11+H12+H13</f>
        <v>33083.623629999995</v>
      </c>
      <c r="I10" s="20">
        <f>I11+I12+I13</f>
        <v>46538.186740000005</v>
      </c>
      <c r="J10" s="20">
        <f>J11+J12+J13</f>
        <v>38429.89</v>
      </c>
      <c r="K10" s="20">
        <f t="shared" si="1"/>
        <v>1471</v>
      </c>
      <c r="L10" s="20">
        <f t="shared" si="1"/>
        <v>21407.040000000001</v>
      </c>
      <c r="M10" s="20">
        <f t="shared" si="1"/>
        <v>849</v>
      </c>
      <c r="N10" s="20">
        <f t="shared" si="1"/>
        <v>13281.47</v>
      </c>
      <c r="O10" s="20">
        <f t="shared" si="1"/>
        <v>9</v>
      </c>
      <c r="P10" s="20">
        <f t="shared" si="1"/>
        <v>502.48</v>
      </c>
      <c r="Q10" s="20">
        <f t="shared" si="1"/>
        <v>7935.69</v>
      </c>
      <c r="R10" s="20">
        <f t="shared" si="1"/>
        <v>579.63</v>
      </c>
    </row>
    <row r="11" spans="1:18" ht="33.75" customHeight="1" x14ac:dyDescent="0.25">
      <c r="A11" s="28"/>
      <c r="B11" s="31"/>
      <c r="C11" s="19" t="s">
        <v>16</v>
      </c>
      <c r="D11" s="20">
        <f>SUM(F11:J11)</f>
        <v>183703.54561999999</v>
      </c>
      <c r="E11" s="20">
        <f>SUM(G11:I11)</f>
        <v>98943.89665000001</v>
      </c>
      <c r="F11" s="20">
        <f>[2]АМЖКУ!F11+[2]СЖКХ!F11+[2]ГРЭС!F11+[2]ЖКХ!F11+[2]ИЖКХ!F11+'[2]Чистый двор'!F11+[2]Жилище!F12+[2]Прогресс!F11+'[2]Наш дом'!F12+[2]Уют!F12+[2]Радуга!F11</f>
        <v>53066.668969999992</v>
      </c>
      <c r="G11" s="20">
        <f>[2]АМЖКУ!G11+[2]СЖКХ!G11+[2]ГРЭС!G11+[2]ЖКХ!G11+[2]ИЖКХ!G11+'[2]Чистый двор'!G11+[2]Жилище!G12+[2]Прогресс!G11+'[2]Наш дом'!G12+[2]Уют!G12+[2]Радуга!G11</f>
        <v>28183.716280000001</v>
      </c>
      <c r="H11" s="20">
        <f>[2]АМЖКУ!H11+[2]СЖКХ!H11+[2]ГРЭС!H11+[2]ЖКХ!H11+[2]ИЖКХ!H11+'[2]Чистый двор'!H11+[2]Жилище!H12+[2]Прогресс!H11+'[2]Наш дом'!H12+[2]Уют!H12+[2]Радуга!H11</f>
        <v>28346.833629999997</v>
      </c>
      <c r="I11" s="20">
        <f>[2]АМЖКУ!I11+[2]СЖКХ!I11+[2]ГРЭС!I11+[2]ЖКХ!I11+[2]ИЖКХ!I11+'[2]Чистый двор'!I11+[2]Жилище!I12+[2]Прогресс!I11+'[2]Наш дом'!I12+[2]Уют!I12+[2]Радуга!I11</f>
        <v>42413.346740000001</v>
      </c>
      <c r="J11" s="20">
        <f>[2]АМЖКУ!J11+[2]СЖКХ!J11+[2]ГРЭС!J11+[2]ЖКХ!J11+[2]ИЖКХ!J11+'[2]Чистый двор'!J11+[2]Жилище!J12+[2]Прогресс!J11+'[2]Наш дом'!J12+[2]Уют!J12+[2]Радуга!J11</f>
        <v>31692.98</v>
      </c>
      <c r="K11" s="20">
        <f>[2]АМЖКУ!K11+[2]СЖКХ!K11+[2]ГРЭС!K11+[2]ЖКХ!K11+[2]ИЖКХ!K11+'[2]Чистый двор'!K11+[2]Жилище!K12+[2]Прогресс!K11+'[2]Наш дом'!K12+[2]Уют!K12+[2]Радуга!K11</f>
        <v>1471</v>
      </c>
      <c r="L11" s="20">
        <f>[2]АМЖКУ!L11+[2]СЖКХ!L11+[2]ГРЭС!L11+[2]ЖКХ!L11+[2]ИЖКХ!L11+'[2]Чистый двор'!L11+[2]Жилище!L12+[2]Прогресс!L11+'[2]Наш дом'!L12+[2]Уют!L12+[2]Радуга!L11</f>
        <v>21407.040000000001</v>
      </c>
      <c r="M11" s="20">
        <f>[2]АМЖКУ!M11+[2]СЖКХ!M11+[2]ГРЭС!M11+[2]ЖКХ!M11+[2]ИЖКХ!M11+'[2]Чистый двор'!M11+[2]Жилище!M12+[2]Прогресс!M11+'[2]Наш дом'!M12+[2]Уют!M12+[2]Радуга!M11</f>
        <v>849</v>
      </c>
      <c r="N11" s="20">
        <f>[2]АМЖКУ!N11+[2]СЖКХ!N11+[2]ГРЭС!N11+[2]ЖКХ!N11+[2]ИЖКХ!N11+'[2]Чистый двор'!N11+[2]Жилище!N12+[2]Прогресс!N11+'[2]Наш дом'!N12+[2]Уют!N12+[2]Радуга!N11</f>
        <v>13281.47</v>
      </c>
      <c r="O11" s="20">
        <f>[2]АМЖКУ!O11+[2]СЖКХ!O11+[2]ГРЭС!O11+[2]ЖКХ!O11+[2]ИЖКХ!O11+'[2]Чистый двор'!O11+[2]Жилище!O12+[2]Прогресс!O11+'[2]Наш дом'!O12+[2]Уют!O12+[2]Радуга!O11</f>
        <v>9</v>
      </c>
      <c r="P11" s="20">
        <f>[2]АМЖКУ!P11+[2]СЖКХ!P11+[2]ГРЭС!P11+[2]ЖКХ!P11+[2]ИЖКХ!P11+'[2]Чистый двор'!P11+[2]Жилище!P12+[2]Прогресс!P11+'[2]Наш дом'!P12+[2]Уют!P12+[2]Радуга!P11</f>
        <v>502.48</v>
      </c>
      <c r="Q11" s="20">
        <f>[2]АМЖКУ!Q11+[2]СЖКХ!Q11+[2]ГРЭС!Q11+[2]ЖКХ!Q11+[2]ИЖКХ!Q11+'[2]Чистый двор'!Q11+[2]Жилище!Q12+[2]Прогресс!Q11+'[2]Наш дом'!Q12+[2]Уют!Q12+[2]Радуга!Q11</f>
        <v>7935.69</v>
      </c>
      <c r="R11" s="20">
        <f>[2]АМЖКУ!R11+[2]СЖКХ!R11+[2]ГРЭС!R11+[2]ЖКХ!R11+[2]ИЖКХ!R11+'[2]Чистый двор'!R11+[2]Жилище!R12+[2]Прогресс!R11+'[2]Наш дом'!R12+[2]Уют!R12+[2]Радуга!R11</f>
        <v>579.63</v>
      </c>
    </row>
    <row r="12" spans="1:18" ht="33.75" customHeight="1" x14ac:dyDescent="0.25">
      <c r="A12" s="28"/>
      <c r="B12" s="31"/>
      <c r="C12" s="19" t="s">
        <v>17</v>
      </c>
      <c r="D12" s="20">
        <f t="shared" ref="D12:D14" si="2">SUM(F12:J12)</f>
        <v>19597.82</v>
      </c>
      <c r="E12" s="20">
        <f>SUM(G12:I12)</f>
        <v>10266.4</v>
      </c>
      <c r="F12" s="20">
        <f>[2]АМЖКУ!F12+[2]СЖКХ!F12+[2]ГРЭС!F12+[2]ЖКХ!F12+[2]ИЖКХ!F12+'[2]Чистый двор'!F12+[2]Жилище!F13+[2]Прогресс!F12+'[2]Наш дом'!F13+[2]Уют!F13+[2]Радуга!F12</f>
        <v>2594.5100000000002</v>
      </c>
      <c r="G12" s="20">
        <f>[2]АМЖКУ!G12+[2]СЖКХ!G12+[2]ГРЭС!G12+[2]ЖКХ!G12+[2]ИЖКХ!G12+'[2]Чистый двор'!G12+[2]Жилище!G13+[2]Прогресс!G12+'[2]Наш дом'!G13+[2]Уют!G13+[2]Радуга!G12</f>
        <v>1404.77</v>
      </c>
      <c r="H12" s="20">
        <f>[2]АМЖКУ!H12+[2]СЖКХ!H12+[2]ГРЭС!H12+[2]ЖКХ!H12+[2]ИЖКХ!H12+'[2]Чистый двор'!H12+[2]Жилище!H13+[2]Прогресс!H12+'[2]Наш дом'!H13+[2]Уют!H13+[2]Радуга!H12</f>
        <v>4736.79</v>
      </c>
      <c r="I12" s="20">
        <f>[2]АМЖКУ!I12+[2]СЖКХ!I12+[2]ГРЭС!I12+[2]ЖКХ!I12+[2]ИЖКХ!I12+'[2]Чистый двор'!I12+[2]Жилище!I13+[2]Прогресс!I12+'[2]Наш дом'!I13+[2]Уют!I13+[2]Радуга!I12</f>
        <v>4124.84</v>
      </c>
      <c r="J12" s="20">
        <f>[2]АМЖКУ!J12+[2]СЖКХ!J12+[2]ГРЭС!J12+[2]ЖКХ!J12+[2]ИЖКХ!J12+'[2]Чистый двор'!J12+[2]Жилище!J13+[2]Прогресс!J12+'[2]Наш дом'!J13+[2]Уют!J13+[2]Радуга!J12</f>
        <v>6736.9100000000008</v>
      </c>
      <c r="K12" s="20">
        <f>[2]АМЖКУ!K12+[2]СЖКХ!K12+[2]ГРЭС!K12+[2]ЖКХ!K12+[2]ИЖКХ!K12+'[2]Чистый двор'!K12+[2]Жилище!K13+[2]Прогресс!K12+'[2]Наш дом'!K13+[2]Уют!K13+[2]Радуга!K12</f>
        <v>0</v>
      </c>
      <c r="L12" s="20">
        <f>[2]АМЖКУ!L12+[2]СЖКХ!L12+[2]ГРЭС!L12+[2]ЖКХ!L12+[2]ИЖКХ!L12+'[2]Чистый двор'!L12+[2]Жилище!L13+[2]Прогресс!L12+'[2]Наш дом'!L13+[2]Уют!L13+[2]Радуга!L12</f>
        <v>0</v>
      </c>
      <c r="M12" s="20">
        <f>[2]АМЖКУ!M12+[2]СЖКХ!M12+[2]ГРЭС!M12+[2]ЖКХ!M12+[2]ИЖКХ!M12+'[2]Чистый двор'!M12+[2]Жилище!M13+[2]Прогресс!M12+'[2]Наш дом'!M13+[2]Уют!M13+[2]Радуга!M12</f>
        <v>0</v>
      </c>
      <c r="N12" s="20">
        <f>[2]АМЖКУ!N12+[2]СЖКХ!N12+[2]ГРЭС!N12+[2]ЖКХ!N12+[2]ИЖКХ!N12+'[2]Чистый двор'!N12+[2]Жилище!N13+[2]Прогресс!N12+'[2]Наш дом'!N13+[2]Уют!N13+[2]Радуга!N12</f>
        <v>0</v>
      </c>
      <c r="O12" s="20">
        <f>[2]АМЖКУ!O12+[2]СЖКХ!O12+[2]ГРЭС!O12+[2]ЖКХ!O12+[2]ИЖКХ!O12+'[2]Чистый двор'!O12+[2]Жилище!O13+[2]Прогресс!O12+'[2]Наш дом'!O13+[2]Уют!O13+[2]Радуга!O12</f>
        <v>0</v>
      </c>
      <c r="P12" s="20">
        <f>[2]АМЖКУ!P12+[2]СЖКХ!P12+[2]ГРЭС!P12+[2]ЖКХ!P12+[2]ИЖКХ!P12+'[2]Чистый двор'!P12+[2]Жилище!P13+[2]Прогресс!P12+'[2]Наш дом'!P13+[2]Уют!P13+[2]Радуга!P12</f>
        <v>0</v>
      </c>
      <c r="Q12" s="20">
        <f>[2]АМЖКУ!Q12+[2]СЖКХ!Q12+[2]ГРЭС!Q12+[2]ЖКХ!Q12+[2]ИЖКХ!Q12+'[2]Чистый двор'!Q12+[2]Жилище!Q13+[2]Прогресс!Q12+'[2]Наш дом'!Q13+[2]Уют!Q13+[2]Радуга!Q12</f>
        <v>0</v>
      </c>
      <c r="R12" s="20">
        <f>[2]АМЖКУ!R12+[2]СЖКХ!R12+[2]ГРЭС!R12+[2]ЖКХ!R12+[2]ИЖКХ!R12+'[2]Чистый двор'!R12+[2]Жилище!R13+[2]Прогресс!R12+'[2]Наш дом'!R13+[2]Уют!R13+[2]Радуга!R12</f>
        <v>0</v>
      </c>
    </row>
    <row r="13" spans="1:18" ht="33.75" customHeight="1" x14ac:dyDescent="0.25">
      <c r="A13" s="28"/>
      <c r="B13" s="31"/>
      <c r="C13" s="19" t="s">
        <v>18</v>
      </c>
      <c r="D13" s="20">
        <f t="shared" si="2"/>
        <v>350</v>
      </c>
      <c r="E13" s="20">
        <f t="shared" ref="E13" si="3">SUM(G13:I13)</f>
        <v>0</v>
      </c>
      <c r="F13" s="20">
        <f>[2]АМЖКУ!F13+[2]СЖКХ!F13+[2]ГРЭС!F13+[2]ЖКХ!F13+[2]ИЖКХ!F13+'[2]Чистый двор'!F13+[2]Жилище!F14+[2]Прогресс!F13+'[2]Наш дом'!F14+[2]Уют!F14+[2]Радуга!F13</f>
        <v>350</v>
      </c>
      <c r="G13" s="20">
        <f>[2]АМЖКУ!G13+[2]СЖКХ!G13+[2]ГРЭС!G13+[2]ЖКХ!G13+[2]ИЖКХ!G13+'[2]Чистый двор'!G13+[2]Жилище!G14+[2]Прогресс!G13+'[2]Наш дом'!G14+[2]Уют!G14+[2]Радуга!G13</f>
        <v>0</v>
      </c>
      <c r="H13" s="20">
        <f>[2]АМЖКУ!H13+[2]СЖКХ!H13+[2]ГРЭС!H13+[2]ЖКХ!H13+[2]ИЖКХ!H13+'[2]Чистый двор'!H13+[2]Жилище!H14+[2]Прогресс!H13+'[2]Наш дом'!H14+[2]Уют!H14+[2]Радуга!H13</f>
        <v>0</v>
      </c>
      <c r="I13" s="20">
        <f>[2]АМЖКУ!I13+[2]СЖКХ!I13+[2]ГРЭС!I13+[2]ЖКХ!I13+[2]ИЖКХ!I13+'[2]Чистый двор'!I13+[2]Жилище!I14+[2]Прогресс!I13+'[2]Наш дом'!I14+[2]Уют!I14+[2]Радуга!I13</f>
        <v>0</v>
      </c>
      <c r="J13" s="20">
        <f>[2]АМЖКУ!J13+[2]СЖКХ!J13+[2]ГРЭС!J13+[2]ЖКХ!J13+[2]ИЖКХ!J13+'[2]Чистый двор'!J13+[2]Жилище!J14+[2]Прогресс!J13+'[2]Наш дом'!J14+[2]Уют!J14+[2]Радуга!J13</f>
        <v>0</v>
      </c>
      <c r="K13" s="20">
        <f>[2]АМЖКУ!K13+[2]СЖКХ!K13+[2]ГРЭС!K13+[2]ЖКХ!K13+[2]ИЖКХ!K13+'[2]Чистый двор'!K13+[2]Жилище!K14+[2]Прогресс!K13+'[2]Наш дом'!K14+[2]Уют!K14+[2]Радуга!K13</f>
        <v>0</v>
      </c>
      <c r="L13" s="20">
        <f>[2]АМЖКУ!L13+[2]СЖКХ!L13+[2]ГРЭС!L13+[2]ЖКХ!L13+[2]ИЖКХ!L13+'[2]Чистый двор'!L13+[2]Жилище!L14+[2]Прогресс!L13+'[2]Наш дом'!L14+[2]Уют!L14+[2]Радуга!L13</f>
        <v>0</v>
      </c>
      <c r="M13" s="20">
        <f>[2]АМЖКУ!M13+[2]СЖКХ!M13+[2]ГРЭС!M13+[2]ЖКХ!M13+[2]ИЖКХ!M13+'[2]Чистый двор'!M13+[2]Жилище!M14+[2]Прогресс!M13+'[2]Наш дом'!M14+[2]Уют!M14+[2]Радуга!M13</f>
        <v>0</v>
      </c>
      <c r="N13" s="20">
        <f>[2]АМЖКУ!N13+[2]СЖКХ!N13+[2]ГРЭС!N13+[2]ЖКХ!N13+[2]ИЖКХ!N13+'[2]Чистый двор'!N13+[2]Жилище!N14+[2]Прогресс!N13+'[2]Наш дом'!N14+[2]Уют!N14+[2]Радуга!N13</f>
        <v>0</v>
      </c>
      <c r="O13" s="20">
        <f>[2]АМЖКУ!O13+[2]СЖКХ!O13+[2]ГРЭС!O13+[2]ЖКХ!O13+[2]ИЖКХ!O13+'[2]Чистый двор'!O13+[2]Жилище!O14+[2]Прогресс!O13+'[2]Наш дом'!O14+[2]Уют!O14+[2]Радуга!O13</f>
        <v>0</v>
      </c>
      <c r="P13" s="20">
        <f>[2]АМЖКУ!P13+[2]СЖКХ!P13+[2]ГРЭС!P13+[2]ЖКХ!P13+[2]ИЖКХ!P13+'[2]Чистый двор'!P13+[2]Жилище!P14+[2]Прогресс!P13+'[2]Наш дом'!P14+[2]Уют!P14+[2]Радуга!P13</f>
        <v>0</v>
      </c>
      <c r="Q13" s="20">
        <f>[2]АМЖКУ!Q13+[2]СЖКХ!Q13+[2]ГРЭС!Q13+[2]ЖКХ!Q13+[2]ИЖКХ!Q13+'[2]Чистый двор'!Q13+[2]Жилище!Q14+[2]Прогресс!Q13+'[2]Наш дом'!Q14+[2]Уют!Q14+[2]Радуга!Q13</f>
        <v>0</v>
      </c>
      <c r="R13" s="20">
        <f>[2]АМЖКУ!R13+[2]СЖКХ!R13+[2]ГРЭС!R13+[2]ЖКХ!R13+[2]ИЖКХ!R13+'[2]Чистый двор'!R13+[2]Жилище!R14+[2]Прогресс!R13+'[2]Наш дом'!R14+[2]Уют!R14+[2]Радуга!R13</f>
        <v>0</v>
      </c>
    </row>
    <row r="14" spans="1:18" ht="33.75" customHeight="1" x14ac:dyDescent="0.25">
      <c r="A14" s="28"/>
      <c r="B14" s="31"/>
      <c r="C14" s="19" t="s">
        <v>19</v>
      </c>
      <c r="D14" s="20">
        <f t="shared" si="2"/>
        <v>21466.827999999998</v>
      </c>
      <c r="E14" s="20">
        <f t="shared" ref="E14" si="4">SUM(G14:J14)</f>
        <v>18156.687999999998</v>
      </c>
      <c r="F14" s="20">
        <f>[2]АМЖКУ!F14+[2]СЖКХ!F14+[2]ГРЭС!F14+[2]ЖКХ!F14+[2]ИЖКХ!F14+'[2]Чистый двор'!F14+[2]Жилище!F15+[2]Прогресс!F14+'[2]Наш дом'!F15+[2]Уют!F15+[2]Радуга!F14</f>
        <v>3310.14</v>
      </c>
      <c r="G14" s="20">
        <f>[2]АМЖКУ!G14+[2]СЖКХ!G14+[2]ГРЭС!G14+[2]ЖКХ!G14+[2]ИЖКХ!G14+'[2]Чистый двор'!G14+[2]Жилище!G15+[2]Прогресс!G14+'[2]Наш дом'!G15+[2]Уют!G15+[2]Радуга!G14</f>
        <v>1546.3400000000001</v>
      </c>
      <c r="H14" s="20">
        <f>[2]АМЖКУ!H14+[2]СЖКХ!H14+[2]ГРЭС!H14+[2]ЖКХ!H14+[2]ИЖКХ!H14+'[2]Чистый двор'!H14+[2]Жилище!H15+[2]Прогресс!H14+'[2]Наш дом'!H15+[2]Уют!H15+[2]Радуга!H14</f>
        <v>1648.6080000000002</v>
      </c>
      <c r="I14" s="20">
        <f>[2]АМЖКУ!I14+[2]СЖКХ!I14+[2]ГРЭС!I14+[2]ЖКХ!I14+[2]ИЖКХ!I14+'[2]Чистый двор'!I14+[2]Жилище!I15+[2]Прогресс!I14+'[2]Наш дом'!I15+[2]Уют!I15+[2]Радуга!I14</f>
        <v>12634.46</v>
      </c>
      <c r="J14" s="20">
        <f>[2]АМЖКУ!J14+[2]СЖКХ!J14+[2]ГРЭС!J14+[2]ЖКХ!J14+[2]ИЖКХ!J14+'[2]Чистый двор'!J14+[2]Жилище!J15+[2]Прогресс!J14+'[2]Наш дом'!J15+[2]Уют!J15+[2]Радуга!J14</f>
        <v>2327.2799999999997</v>
      </c>
      <c r="K14" s="20">
        <f>[2]АМЖКУ!K14+[2]СЖКХ!K14+[2]ГРЭС!K14+[2]ЖКХ!K14+[2]ИЖКХ!K14+'[2]Чистый двор'!K14+[2]Жилище!K15+[2]Прогресс!K14+'[2]Наш дом'!K15+[2]Уют!K15+[2]Радуга!K14</f>
        <v>0</v>
      </c>
      <c r="L14" s="20">
        <f>[2]АМЖКУ!L14+[2]СЖКХ!L14+[2]ГРЭС!L14+[2]ЖКХ!L14+[2]ИЖКХ!L14+'[2]Чистый двор'!L14+[2]Жилище!L15+[2]Прогресс!L14+'[2]Наш дом'!L15+[2]Уют!L15+[2]Радуга!L14</f>
        <v>0</v>
      </c>
      <c r="M14" s="20">
        <f>[2]АМЖКУ!M14+[2]СЖКХ!M14+[2]ГРЭС!M14+[2]ЖКХ!M14+[2]ИЖКХ!M14+'[2]Чистый двор'!M14+[2]Жилище!M15+[2]Прогресс!M14+'[2]Наш дом'!M15+[2]Уют!M15+[2]Радуга!M14</f>
        <v>0</v>
      </c>
      <c r="N14" s="20">
        <f>[2]АМЖКУ!N14+[2]СЖКХ!N14+[2]ГРЭС!N14+[2]ЖКХ!N14+[2]ИЖКХ!N14+'[2]Чистый двор'!N14+[2]Жилище!N15+[2]Прогресс!N14+'[2]Наш дом'!N15+[2]Уют!N15+[2]Радуга!N14</f>
        <v>0</v>
      </c>
      <c r="O14" s="20">
        <f>[2]АМЖКУ!O14+[2]СЖКХ!O14+[2]ГРЭС!O14+[2]ЖКХ!O14+[2]ИЖКХ!O14+'[2]Чистый двор'!O14+[2]Жилище!O15+[2]Прогресс!O14+'[2]Наш дом'!O15+[2]Уют!O15+[2]Радуга!O14</f>
        <v>0</v>
      </c>
      <c r="P14" s="20">
        <f>[2]АМЖКУ!P14+[2]СЖКХ!P14+[2]ГРЭС!P14+[2]ЖКХ!P14+[2]ИЖКХ!P14+'[2]Чистый двор'!P14+[2]Жилище!P15+[2]Прогресс!P14+'[2]Наш дом'!P15+[2]Уют!P15+[2]Радуга!P14</f>
        <v>0</v>
      </c>
      <c r="Q14" s="20">
        <f>[2]АМЖКУ!Q14+[2]СЖКХ!Q14+[2]ГРЭС!Q14+[2]ЖКХ!Q14+[2]ИЖКХ!Q14+'[2]Чистый двор'!Q14+[2]Жилище!Q15+[2]Прогресс!Q14+'[2]Наш дом'!Q15+[2]Уют!Q15+[2]Радуга!Q14</f>
        <v>0</v>
      </c>
      <c r="R14" s="20">
        <f>[2]АМЖКУ!R14+[2]СЖКХ!R14+[2]ГРЭС!R14+[2]ЖКХ!R14+[2]ИЖКХ!R14+'[2]Чистый двор'!R14+[2]Жилище!R15+[2]Прогресс!R14+'[2]Наш дом'!R15+[2]Уют!R15+[2]Радуга!R14</f>
        <v>0</v>
      </c>
    </row>
    <row r="15" spans="1:18" ht="33.75" customHeight="1" x14ac:dyDescent="0.25">
      <c r="A15" s="29"/>
      <c r="B15" s="31"/>
      <c r="C15" s="13" t="s">
        <v>7</v>
      </c>
      <c r="D15" s="21">
        <f>D8+D9+D14</f>
        <v>229746.72215000002</v>
      </c>
      <c r="E15" s="21">
        <f t="shared" ref="E15:Q15" si="5">E8+E9+E14</f>
        <v>127366.98465</v>
      </c>
      <c r="F15" s="21">
        <f t="shared" si="5"/>
        <v>63949.847499999989</v>
      </c>
      <c r="G15" s="21">
        <f t="shared" si="5"/>
        <v>31134.826280000001</v>
      </c>
      <c r="H15" s="21">
        <f t="shared" si="5"/>
        <v>34732.231629999995</v>
      </c>
      <c r="I15" s="21">
        <f t="shared" si="5"/>
        <v>59172.646740000004</v>
      </c>
      <c r="J15" s="21">
        <f t="shared" si="5"/>
        <v>40757.17</v>
      </c>
      <c r="K15" s="21">
        <f>K8+K9+K14</f>
        <v>1471</v>
      </c>
      <c r="L15" s="21">
        <f t="shared" si="5"/>
        <v>21407.040000000001</v>
      </c>
      <c r="M15" s="21">
        <f t="shared" si="5"/>
        <v>849</v>
      </c>
      <c r="N15" s="21">
        <f t="shared" si="5"/>
        <v>13281.47</v>
      </c>
      <c r="O15" s="21">
        <f t="shared" si="5"/>
        <v>9</v>
      </c>
      <c r="P15" s="21">
        <f t="shared" si="5"/>
        <v>502.48</v>
      </c>
      <c r="Q15" s="21">
        <f t="shared" si="5"/>
        <v>7935.69</v>
      </c>
      <c r="R15" s="21">
        <f>R8+R9+R14</f>
        <v>579.63</v>
      </c>
    </row>
    <row r="16" spans="1:18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0.25" x14ac:dyDescent="0.3">
      <c r="A18" s="39" t="s">
        <v>31</v>
      </c>
      <c r="B18" s="39"/>
      <c r="C18" s="5"/>
      <c r="D18" s="5"/>
      <c r="E18" s="6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7" t="s">
        <v>3</v>
      </c>
    </row>
    <row r="19" spans="1:18" ht="70.5" customHeight="1" x14ac:dyDescent="0.25">
      <c r="A19" s="32" t="s">
        <v>13</v>
      </c>
      <c r="B19" s="32" t="s">
        <v>4</v>
      </c>
      <c r="C19" s="33" t="s">
        <v>0</v>
      </c>
      <c r="D19" s="30" t="s">
        <v>5</v>
      </c>
      <c r="E19" s="30" t="s">
        <v>6</v>
      </c>
      <c r="F19" s="36" t="s">
        <v>1</v>
      </c>
      <c r="G19" s="37"/>
      <c r="H19" s="37"/>
      <c r="I19" s="38"/>
      <c r="J19" s="33" t="s">
        <v>12</v>
      </c>
      <c r="K19" s="32" t="s">
        <v>20</v>
      </c>
      <c r="L19" s="32"/>
      <c r="M19" s="32" t="s">
        <v>21</v>
      </c>
      <c r="N19" s="32"/>
      <c r="O19" s="32" t="s">
        <v>22</v>
      </c>
      <c r="P19" s="32"/>
      <c r="Q19" s="32" t="s">
        <v>23</v>
      </c>
      <c r="R19" s="32" t="s">
        <v>29</v>
      </c>
    </row>
    <row r="20" spans="1:18" ht="90" x14ac:dyDescent="0.25">
      <c r="A20" s="32"/>
      <c r="B20" s="32"/>
      <c r="C20" s="34"/>
      <c r="D20" s="30"/>
      <c r="E20" s="30"/>
      <c r="F20" s="18" t="s">
        <v>8</v>
      </c>
      <c r="G20" s="18" t="s">
        <v>9</v>
      </c>
      <c r="H20" s="18" t="s">
        <v>10</v>
      </c>
      <c r="I20" s="18" t="s">
        <v>11</v>
      </c>
      <c r="J20" s="34"/>
      <c r="K20" s="14" t="s">
        <v>24</v>
      </c>
      <c r="L20" s="18" t="s">
        <v>25</v>
      </c>
      <c r="M20" s="14" t="s">
        <v>26</v>
      </c>
      <c r="N20" s="18" t="s">
        <v>27</v>
      </c>
      <c r="O20" s="14" t="s">
        <v>26</v>
      </c>
      <c r="P20" s="18" t="s">
        <v>27</v>
      </c>
      <c r="Q20" s="32"/>
      <c r="R20" s="32"/>
    </row>
    <row r="21" spans="1:18" x14ac:dyDescent="0.25">
      <c r="A21" s="11">
        <v>1</v>
      </c>
      <c r="B21" s="12">
        <v>2</v>
      </c>
      <c r="C21" s="11">
        <v>3</v>
      </c>
      <c r="D21" s="11">
        <v>4</v>
      </c>
      <c r="E21" s="12">
        <v>5</v>
      </c>
      <c r="F21" s="11">
        <v>6</v>
      </c>
      <c r="G21" s="11">
        <v>7</v>
      </c>
      <c r="H21" s="12">
        <v>8</v>
      </c>
      <c r="I21" s="11">
        <v>9</v>
      </c>
      <c r="J21" s="11">
        <v>10</v>
      </c>
      <c r="K21" s="12">
        <v>11</v>
      </c>
      <c r="L21" s="11">
        <v>12</v>
      </c>
      <c r="M21" s="11">
        <v>13</v>
      </c>
      <c r="N21" s="12">
        <v>14</v>
      </c>
      <c r="O21" s="11">
        <v>15</v>
      </c>
      <c r="P21" s="11">
        <v>16</v>
      </c>
      <c r="Q21" s="12">
        <v>17</v>
      </c>
      <c r="R21" s="11">
        <v>18</v>
      </c>
    </row>
    <row r="22" spans="1:18" ht="34.5" customHeight="1" x14ac:dyDescent="0.25">
      <c r="A22" s="27"/>
      <c r="B22" s="31" t="s">
        <v>33</v>
      </c>
      <c r="C22" s="19" t="s">
        <v>14</v>
      </c>
      <c r="D22" s="20">
        <f>SUM(F22:J22)</f>
        <v>4590.0023300000003</v>
      </c>
      <c r="E22" s="20">
        <f t="shared" ref="E22" si="6">SUM(G22:J22)</f>
        <v>0</v>
      </c>
      <c r="F22" s="24">
        <f>[2]АМЖКУ!F22+[2]СЖКХ!F22+[2]ГРЭС!F22+[2]ЖКХ!E22+[2]ИЖКХ!E22+[2]Прогресс!F22</f>
        <v>4590.0023300000003</v>
      </c>
      <c r="G22" s="24"/>
      <c r="H22" s="24"/>
      <c r="I22" s="24"/>
      <c r="J22" s="24"/>
      <c r="K22" s="26"/>
      <c r="L22" s="26"/>
      <c r="M22" s="26"/>
      <c r="N22" s="26"/>
      <c r="O22" s="26"/>
      <c r="P22" s="26"/>
      <c r="Q22" s="26"/>
      <c r="R22" s="26"/>
    </row>
    <row r="23" spans="1:18" ht="34.5" customHeight="1" x14ac:dyDescent="0.25">
      <c r="A23" s="28"/>
      <c r="B23" s="31"/>
      <c r="C23" s="19" t="s">
        <v>28</v>
      </c>
      <c r="D23" s="20">
        <f>D24</f>
        <v>191430.88612000001</v>
      </c>
      <c r="E23" s="20">
        <f>SUM(G23:I23)</f>
        <v>108909.77512000001</v>
      </c>
      <c r="F23" s="20">
        <f t="shared" ref="F23:R23" si="7">F24</f>
        <v>52944.490999999995</v>
      </c>
      <c r="G23" s="20">
        <f t="shared" si="7"/>
        <v>26809.857699999997</v>
      </c>
      <c r="H23" s="20">
        <f t="shared" si="7"/>
        <v>33362.406580000003</v>
      </c>
      <c r="I23" s="20">
        <f t="shared" si="7"/>
        <v>48737.510840000003</v>
      </c>
      <c r="J23" s="20">
        <f t="shared" si="7"/>
        <v>29576.62</v>
      </c>
      <c r="K23" s="20">
        <f t="shared" si="7"/>
        <v>2093</v>
      </c>
      <c r="L23" s="20">
        <f t="shared" si="7"/>
        <v>22174.621999999996</v>
      </c>
      <c r="M23" s="20">
        <f t="shared" si="7"/>
        <v>840</v>
      </c>
      <c r="N23" s="20">
        <f t="shared" si="7"/>
        <v>21379.3</v>
      </c>
      <c r="O23" s="20">
        <f t="shared" si="7"/>
        <v>68</v>
      </c>
      <c r="P23" s="20">
        <f t="shared" si="7"/>
        <v>5515.0529999999999</v>
      </c>
      <c r="Q23" s="20">
        <f t="shared" si="7"/>
        <v>7023.268</v>
      </c>
      <c r="R23" s="20">
        <f t="shared" si="7"/>
        <v>340.35599999999999</v>
      </c>
    </row>
    <row r="24" spans="1:18" ht="34.5" customHeight="1" x14ac:dyDescent="0.25">
      <c r="A24" s="28"/>
      <c r="B24" s="31"/>
      <c r="C24" s="19" t="s">
        <v>15</v>
      </c>
      <c r="D24" s="20">
        <f>D25+D26+D27</f>
        <v>191430.88612000001</v>
      </c>
      <c r="E24" s="20">
        <f>SUM(G24:I24)</f>
        <v>108909.77512000001</v>
      </c>
      <c r="F24" s="20">
        <f t="shared" ref="F24:J24" si="8">F25+F26+F27</f>
        <v>52944.490999999995</v>
      </c>
      <c r="G24" s="20">
        <f t="shared" si="8"/>
        <v>26809.857699999997</v>
      </c>
      <c r="H24" s="20">
        <f t="shared" si="8"/>
        <v>33362.406580000003</v>
      </c>
      <c r="I24" s="20">
        <f t="shared" si="8"/>
        <v>48737.510840000003</v>
      </c>
      <c r="J24" s="20">
        <f t="shared" si="8"/>
        <v>29576.62</v>
      </c>
      <c r="K24" s="20">
        <f>K25+K26+K27</f>
        <v>2093</v>
      </c>
      <c r="L24" s="20">
        <f t="shared" ref="L24:R24" si="9">L25+L26+L27</f>
        <v>22174.621999999996</v>
      </c>
      <c r="M24" s="20">
        <f t="shared" si="9"/>
        <v>840</v>
      </c>
      <c r="N24" s="20">
        <f t="shared" si="9"/>
        <v>21379.3</v>
      </c>
      <c r="O24" s="20">
        <f t="shared" si="9"/>
        <v>68</v>
      </c>
      <c r="P24" s="20">
        <f t="shared" si="9"/>
        <v>5515.0529999999999</v>
      </c>
      <c r="Q24" s="20">
        <f t="shared" si="9"/>
        <v>7023.268</v>
      </c>
      <c r="R24" s="20">
        <f t="shared" si="9"/>
        <v>340.35599999999999</v>
      </c>
    </row>
    <row r="25" spans="1:18" ht="34.5" customHeight="1" x14ac:dyDescent="0.25">
      <c r="A25" s="28"/>
      <c r="B25" s="31"/>
      <c r="C25" s="19" t="s">
        <v>16</v>
      </c>
      <c r="D25" s="20">
        <f>SUM(F25:J25)</f>
        <v>174122.66612000001</v>
      </c>
      <c r="E25" s="20">
        <f>SUM(G25:I25)</f>
        <v>98292.165119999991</v>
      </c>
      <c r="F25" s="20">
        <f>[2]АМЖКУ!F25+[2]СЖКХ!F25+[2]ГРЭС!F25+[2]ЖКХ!F25+[2]ИЖКХ!F25+'[2]Чистый двор'!F25+[2]Жилище!F26+[2]Прогресс!F25+'[2]Наш дом'!F26+[2]Уют!F26+[2]Радуга!F25</f>
        <v>49837.610999999997</v>
      </c>
      <c r="G25" s="20">
        <f>[2]АМЖКУ!G25+[2]СЖКХ!G25+[2]ГРЭС!G25+[2]ЖКХ!G25+[2]ИЖКХ!G25+'[2]Чистый двор'!G25+[2]Жилище!G26+[2]Прогресс!G25+'[2]Наш дом'!G26+[2]Уют!G26+[2]Радуга!G25</f>
        <v>25210.987699999998</v>
      </c>
      <c r="H25" s="20">
        <f>[2]АМЖКУ!H25+[2]СЖКХ!H25+[2]ГРЭС!H25+[2]ЖКХ!H25+[2]ИЖКХ!H25+'[2]Чистый двор'!H25+[2]Жилище!H26+[2]Прогресс!H25+'[2]Наш дом'!H26+[2]Уют!H26+[2]Радуга!H25</f>
        <v>29713.62658</v>
      </c>
      <c r="I25" s="20">
        <f>[2]АМЖКУ!I25+[2]СЖКХ!I25+[2]ГРЭС!I25+[2]ЖКХ!I25+[2]ИЖКХ!I25+'[2]Чистый двор'!I25+[2]Жилище!I26+[2]Прогресс!I25+'[2]Наш дом'!I26+[2]Уют!I26+[2]Радуга!I25</f>
        <v>43367.550840000004</v>
      </c>
      <c r="J25" s="20">
        <f>[2]АМЖКУ!J25+[2]СЖКХ!J25+[2]ГРЭС!J25+[2]ЖКХ!J25+[2]ИЖКХ!J25+'[2]Чистый двор'!J25+[2]Жилище!J26+[2]Прогресс!J25+'[2]Наш дом'!J26+[2]Уют!J26+[2]Радуга!J25</f>
        <v>25992.89</v>
      </c>
      <c r="K25" s="20">
        <f>[2]АМЖКУ!K25+[2]СЖКХ!K25+[2]ГРЭС!K25+[2]ЖКХ!K25+[2]ИЖКХ!K25+'[2]Чистый двор'!K25+[2]Жилище!K26+[2]Прогресс!K25+'[2]Наш дом'!K26+[2]Уют!K26+[2]Радуга!K25</f>
        <v>2085</v>
      </c>
      <c r="L25" s="20">
        <f>[2]АМЖКУ!L25+[2]СЖКХ!L25+[2]ГРЭС!L25+[2]ЖКХ!L25+[2]ИЖКХ!L25+'[2]Чистый двор'!L25+[2]Жилище!L26+[2]Прогресс!L25+'[2]Наш дом'!L26+[2]Уют!L26+[2]Радуга!L25</f>
        <v>21894.161999999997</v>
      </c>
      <c r="M25" s="20">
        <f>[2]АМЖКУ!M25+[2]СЖКХ!M25+[2]ГРЭС!M25+[2]ЖКХ!M25+[2]ИЖКХ!M25+'[2]Чистый двор'!M25+[2]Жилище!M26+[2]Прогресс!M25+'[2]Наш дом'!M26+[2]Уют!M26+[2]Радуга!M25</f>
        <v>834</v>
      </c>
      <c r="N25" s="20">
        <f>[2]АМЖКУ!N25+[2]СЖКХ!N25+[2]ГРЭС!N25+[2]ЖКХ!N25+[2]ИЖКХ!N25+'[2]Чистый двор'!N25+[2]Жилище!N26+[2]Прогресс!N25+'[2]Наш дом'!N26+[2]Уют!N26+[2]Радуга!N25</f>
        <v>21036.84</v>
      </c>
      <c r="O25" s="20">
        <f>[2]АМЖКУ!O25+[2]СЖКХ!O25+[2]ГРЭС!O25+[2]ЖКХ!O25+[2]ИЖКХ!O25+'[2]Чистый двор'!O25+[2]Жилище!O26+[2]Прогресс!O25+'[2]Наш дом'!O26+[2]Уют!O26+[2]Радуга!O25</f>
        <v>68</v>
      </c>
      <c r="P25" s="20">
        <f>[2]АМЖКУ!P25+[2]СЖКХ!P25+[2]ГРЭС!P25+[2]ЖКХ!P25+[2]ИЖКХ!P25+'[2]Чистый двор'!P25+[2]Жилище!P26+[2]Прогресс!P25+'[2]Наш дом'!P26+[2]Уют!P26+[2]Радуга!P25</f>
        <v>5515.0529999999999</v>
      </c>
      <c r="Q25" s="20">
        <f>[2]АМЖКУ!Q25+[2]СЖКХ!Q25+[2]ГРЭС!Q25+[2]ЖКХ!Q25+[2]ИЖКХ!Q25+'[2]Чистый двор'!Q25+[2]Жилище!Q26+[2]Прогресс!Q25+'[2]Наш дом'!Q26+[2]Уют!Q26+[2]Радуга!Q25</f>
        <v>6877.268</v>
      </c>
      <c r="R25" s="20">
        <f>[2]АМЖКУ!R25+[2]СЖКХ!R25+[2]ГРЭС!R25+[2]ЖКХ!R25+[2]ИЖКХ!R25+'[2]Чистый двор'!R25+[2]Жилище!R26+[2]Прогресс!R25+'[2]Наш дом'!R26+[2]Уют!R26+[2]Радуга!R25</f>
        <v>340.35599999999999</v>
      </c>
    </row>
    <row r="26" spans="1:18" ht="34.5" customHeight="1" x14ac:dyDescent="0.25">
      <c r="A26" s="28"/>
      <c r="B26" s="31"/>
      <c r="C26" s="19" t="s">
        <v>17</v>
      </c>
      <c r="D26" s="20">
        <f t="shared" ref="D26:D28" si="10">SUM(F26:J26)</f>
        <v>17280.259999999998</v>
      </c>
      <c r="E26" s="20">
        <f>SUM(G26:I26)</f>
        <v>10617.609999999999</v>
      </c>
      <c r="F26" s="20">
        <f>[2]АМЖКУ!F26+[2]СЖКХ!F26+[2]ГРЭС!F26+[2]ЖКХ!F26+[2]ИЖКХ!F26+'[2]Чистый двор'!F26+[2]Жилище!F27+[2]Прогресс!F26+'[2]Наш дом'!F27+[2]Уют!F27+[2]Радуга!F26</f>
        <v>3078.92</v>
      </c>
      <c r="G26" s="20">
        <f>[2]АМЖКУ!G26+[2]СЖКХ!G26+[2]ГРЭС!G26+[2]ЖКХ!G26+[2]ИЖКХ!G26+'[2]Чистый двор'!G26+[2]Жилище!G27+[2]Прогресс!G26+'[2]Наш дом'!G27+[2]Уют!G27+[2]Радуга!G26</f>
        <v>1598.87</v>
      </c>
      <c r="H26" s="20">
        <f>[2]АМЖКУ!H26+[2]СЖКХ!H26+[2]ГРЭС!H26+[2]ЖКХ!H26+[2]ИЖКХ!H26+'[2]Чистый двор'!H26+[2]Жилище!H27+[2]Прогресс!H26+'[2]Наш дом'!H27+[2]Уют!H27+[2]Радуга!H26</f>
        <v>3648.7799999999997</v>
      </c>
      <c r="I26" s="20">
        <f>[2]АМЖКУ!I26+[2]СЖКХ!I26+[2]ГРЭС!I26+[2]ЖКХ!I26+[2]ИЖКХ!I26+'[2]Чистый двор'!I26+[2]Жилище!I27+[2]Прогресс!I26+'[2]Наш дом'!I27+[2]Уют!I27+[2]Радуга!I26</f>
        <v>5369.9599999999991</v>
      </c>
      <c r="J26" s="20">
        <f>[2]АМЖКУ!J26+[2]СЖКХ!J26+[2]ГРЭС!J26+[2]ЖКХ!J26+[2]ИЖКХ!J26+'[2]Чистый двор'!J26+[2]Жилище!J27+[2]Прогресс!J26+'[2]Наш дом'!J27+[2]Уют!J27+[2]Радуга!J26</f>
        <v>3583.73</v>
      </c>
      <c r="K26" s="20">
        <f>[2]АМЖКУ!K26+[2]СЖКХ!K26+[2]ГРЭС!K26+[2]ЖКХ!K26+[2]ИЖКХ!K26+'[2]Чистый двор'!K26+[2]Жилище!K27+[2]Прогресс!K26+'[2]Наш дом'!K27+[2]Уют!K27+[2]Радуга!K26</f>
        <v>8</v>
      </c>
      <c r="L26" s="20">
        <f>[2]АМЖКУ!L26+[2]СЖКХ!L26+[2]ГРЭС!L26+[2]ЖКХ!L26+[2]ИЖКХ!L26+'[2]Чистый двор'!L26+[2]Жилище!L27+[2]Прогресс!L26+'[2]Наш дом'!L27+[2]Уют!L27+[2]Радуга!L26</f>
        <v>280.46000000000004</v>
      </c>
      <c r="M26" s="20">
        <f>[2]АМЖКУ!M26+[2]СЖКХ!M26+[2]ГРЭС!M26+[2]ЖКХ!M26+[2]ИЖКХ!M26+'[2]Чистый двор'!M26+[2]Жилище!M27+[2]Прогресс!M26+'[2]Наш дом'!M27+[2]Уют!M27+[2]Радуга!M26</f>
        <v>6</v>
      </c>
      <c r="N26" s="20">
        <f>[2]АМЖКУ!N26+[2]СЖКХ!N26+[2]ГРЭС!N26+[2]ЖКХ!N26+[2]ИЖКХ!N26+'[2]Чистый двор'!N26+[2]Жилище!N27+[2]Прогресс!N26+'[2]Наш дом'!N27+[2]Уют!N27+[2]Радуга!N26</f>
        <v>342.46</v>
      </c>
      <c r="O26" s="20">
        <f>[2]АМЖКУ!O26+[2]СЖКХ!O26+[2]ГРЭС!O26+[2]ЖКХ!O26+[2]ИЖКХ!O26+'[2]Чистый двор'!O26+[2]Жилище!O27+[2]Прогресс!O26+'[2]Наш дом'!O27+[2]Уют!O27+[2]Радуга!O26</f>
        <v>0</v>
      </c>
      <c r="P26" s="20">
        <f>[2]АМЖКУ!P26+[2]СЖКХ!P26+[2]ГРЭС!P26+[2]ЖКХ!P26+[2]ИЖКХ!P26+'[2]Чистый двор'!P26+[2]Жилище!P27+[2]Прогресс!P26+'[2]Наш дом'!P27+[2]Уют!P27+[2]Радуга!P26</f>
        <v>0</v>
      </c>
      <c r="Q26" s="20">
        <f>[2]АМЖКУ!Q26+[2]СЖКХ!Q26+[2]ГРЭС!Q26+[2]ЖКХ!Q26+[2]ИЖКХ!Q26+'[2]Чистый двор'!Q26+[2]Жилище!Q27+[2]Прогресс!Q26+'[2]Наш дом'!Q27+[2]Уют!Q27+[2]Радуга!Q26</f>
        <v>146</v>
      </c>
      <c r="R26" s="20">
        <f>[2]АМЖКУ!R26+[2]СЖКХ!R26+[2]ГРЭС!R26+[2]ЖКХ!R26+[2]ИЖКХ!R26+'[2]Чистый двор'!R26+[2]Жилище!R27+[2]Прогресс!R26+'[2]Наш дом'!R27+[2]Уют!R27+[2]Радуга!R26</f>
        <v>0</v>
      </c>
    </row>
    <row r="27" spans="1:18" ht="34.5" customHeight="1" x14ac:dyDescent="0.25">
      <c r="A27" s="28"/>
      <c r="B27" s="31"/>
      <c r="C27" s="19" t="s">
        <v>18</v>
      </c>
      <c r="D27" s="20">
        <f t="shared" si="10"/>
        <v>27.96</v>
      </c>
      <c r="E27" s="20">
        <f t="shared" ref="E27:E28" si="11">SUM(G27:I27)</f>
        <v>0</v>
      </c>
      <c r="F27" s="20">
        <f>[2]АМЖКУ!F27+[2]СЖКХ!F27+[2]ГРЭС!F27+[2]ЖКХ!F27+[2]ИЖКХ!F27+'[2]Чистый двор'!F27+[2]Жилище!F28+[2]Прогресс!F27+'[2]Наш дом'!F28+[2]Уют!F28+[2]Радуга!F27</f>
        <v>27.96</v>
      </c>
      <c r="G27" s="20">
        <f>[2]АМЖКУ!G27+[2]СЖКХ!G27+[2]ГРЭС!G27+[2]ЖКХ!G27+[2]ИЖКХ!G27+'[2]Чистый двор'!G27+[2]Жилище!G28+[2]Прогресс!G27+'[2]Наш дом'!G28+[2]Уют!G28+[2]Радуга!G27</f>
        <v>0</v>
      </c>
      <c r="H27" s="20">
        <f>[2]АМЖКУ!H27+[2]СЖКХ!H27+[2]ГРЭС!H27+[2]ЖКХ!H27+[2]ИЖКХ!H27+'[2]Чистый двор'!H27+[2]Жилище!H28+[2]Прогресс!H27+'[2]Наш дом'!H28+[2]Уют!H28+[2]Радуга!H27</f>
        <v>0</v>
      </c>
      <c r="I27" s="20">
        <f>[2]АМЖКУ!I27+[2]СЖКХ!I27+[2]ГРЭС!I27+[2]ЖКХ!I27+[2]ИЖКХ!I27+'[2]Чистый двор'!I27+[2]Жилище!I28+[2]Прогресс!I27+'[2]Наш дом'!I28+[2]Уют!I28+[2]Радуга!I27</f>
        <v>0</v>
      </c>
      <c r="J27" s="20">
        <f>[2]АМЖКУ!J27+[2]СЖКХ!J27+[2]ГРЭС!J27+[2]ЖКХ!J27+[2]ИЖКХ!J27+'[2]Чистый двор'!J27+[2]Жилище!J28+[2]Прогресс!J27+'[2]Наш дом'!J28+[2]Уют!J28+[2]Радуга!J27</f>
        <v>0</v>
      </c>
      <c r="K27" s="20">
        <f>[2]АМЖКУ!K27+[2]СЖКХ!K27+[2]ГРЭС!K27+[2]ЖКХ!K27+[2]ИЖКХ!K27+'[2]Чистый двор'!K27+[2]Жилище!K28+[2]Прогресс!K27+'[2]Наш дом'!K28+[2]Уют!K28+[2]Радуга!K27</f>
        <v>0</v>
      </c>
      <c r="L27" s="20">
        <f>[2]АМЖКУ!L27+[2]СЖКХ!L27+[2]ГРЭС!L27+[2]ЖКХ!L27+[2]ИЖКХ!L27+'[2]Чистый двор'!L27+[2]Жилище!L28+[2]Прогресс!L27+'[2]Наш дом'!L28+[2]Уют!L28+[2]Радуга!L27</f>
        <v>0</v>
      </c>
      <c r="M27" s="20">
        <f>[2]АМЖКУ!M27+[2]СЖКХ!M27+[2]ГРЭС!M27+[2]ЖКХ!M27+[2]ИЖКХ!M27+'[2]Чистый двор'!M27+[2]Жилище!M28+[2]Прогресс!M27+'[2]Наш дом'!M28+[2]Уют!M28+[2]Радуга!M27</f>
        <v>0</v>
      </c>
      <c r="N27" s="20">
        <f>[2]АМЖКУ!N27+[2]СЖКХ!N27+[2]ГРЭС!N27+[2]ЖКХ!N27+[2]ИЖКХ!N27+'[2]Чистый двор'!N27+[2]Жилище!N28+[2]Прогресс!N27+'[2]Наш дом'!N28+[2]Уют!N28+[2]Радуга!N27</f>
        <v>0</v>
      </c>
      <c r="O27" s="20">
        <f>[2]АМЖКУ!O27+[2]СЖКХ!O27+[2]ГРЭС!O27+[2]ЖКХ!O27+[2]ИЖКХ!O27+'[2]Чистый двор'!O27+[2]Жилище!O28+[2]Прогресс!O27+'[2]Наш дом'!O28+[2]Уют!O28+[2]Радуга!O27</f>
        <v>0</v>
      </c>
      <c r="P27" s="20">
        <f>[2]АМЖКУ!P27+[2]СЖКХ!P27+[2]ГРЭС!P27+[2]ЖКХ!P27+[2]ИЖКХ!P27+'[2]Чистый двор'!P27+[2]Жилище!P28+[2]Прогресс!P27+'[2]Наш дом'!P28+[2]Уют!P28+[2]Радуга!P27</f>
        <v>0</v>
      </c>
      <c r="Q27" s="20">
        <f>[2]АМЖКУ!Q27+[2]СЖКХ!Q27+[2]ГРЭС!Q27+[2]ЖКХ!Q27+[2]ИЖКХ!Q27+'[2]Чистый двор'!Q27+[2]Жилище!Q28+[2]Прогресс!Q27+'[2]Наш дом'!Q28+[2]Уют!Q28+[2]Радуга!Q27</f>
        <v>0</v>
      </c>
      <c r="R27" s="20">
        <f>[2]АМЖКУ!R27+[2]СЖКХ!R27+[2]ГРЭС!R27+[2]ЖКХ!R27+[2]ИЖКХ!R27+'[2]Чистый двор'!R27+[2]Жилище!R28+[2]Прогресс!R27+'[2]Наш дом'!R28+[2]Уют!R28+[2]Радуга!R27</f>
        <v>0</v>
      </c>
    </row>
    <row r="28" spans="1:18" ht="34.5" customHeight="1" x14ac:dyDescent="0.25">
      <c r="A28" s="28"/>
      <c r="B28" s="31"/>
      <c r="C28" s="19" t="s">
        <v>19</v>
      </c>
      <c r="D28" s="20">
        <f t="shared" si="10"/>
        <v>44983.44</v>
      </c>
      <c r="E28" s="20">
        <f t="shared" si="11"/>
        <v>38195.910000000003</v>
      </c>
      <c r="F28" s="20">
        <f>[2]АМЖКУ!F28+[2]СЖКХ!F28+[2]ГРЭС!F28+[2]ЖКХ!F28+[2]ИЖКХ!F28+'[2]Чистый двор'!F28+[2]Жилище!F29+[2]Прогресс!F28+'[2]Наш дом'!F29+[2]Уют!F29+[2]Радуга!F28</f>
        <v>3058.0099999999998</v>
      </c>
      <c r="G28" s="20">
        <f>[2]АМЖКУ!G28+[2]СЖКХ!G28+[2]ГРЭС!G28+[2]ЖКХ!G28+[2]ИЖКХ!G28+'[2]Чистый двор'!G28+[2]Жилище!G29+[2]Прогресс!G28+'[2]Наш дом'!G29+[2]Уют!G29+[2]Радуга!G28</f>
        <v>17351.150000000001</v>
      </c>
      <c r="H28" s="20">
        <f>[2]АМЖКУ!H28+[2]СЖКХ!H28+[2]ГРЭС!H28+[2]ЖКХ!H28+[2]ИЖКХ!H28+'[2]Чистый двор'!H28+[2]Жилище!H29+[2]Прогресс!H28+'[2]Наш дом'!H29+[2]Уют!H29+[2]Радуга!H28</f>
        <v>18923.61</v>
      </c>
      <c r="I28" s="20">
        <f>[2]АМЖКУ!I28+[2]СЖКХ!I28+[2]ГРЭС!I28+[2]ЖКХ!I28+[2]ИЖКХ!I28+'[2]Чистый двор'!I28+[2]Жилище!I29+[2]Прогресс!I28+'[2]Наш дом'!I29+[2]Уют!I29+[2]Радуга!I28</f>
        <v>1921.15</v>
      </c>
      <c r="J28" s="20">
        <f>[2]АМЖКУ!J28+[2]СЖКХ!J28+[2]ГРЭС!J28+[2]ЖКХ!J28+[2]ИЖКХ!J28+'[2]Чистый двор'!J28+[2]Жилище!J29+[2]Прогресс!J28+'[2]Наш дом'!J29+[2]Уют!J29+[2]Радуга!J28</f>
        <v>3729.52</v>
      </c>
      <c r="K28" s="20">
        <f>[2]АМЖКУ!K28+[2]СЖКХ!K28+[2]ГРЭС!K28+[2]ЖКХ!K28+[2]ИЖКХ!K28+'[2]Чистый двор'!K28+[2]Жилище!K29+[2]Прогресс!K28+'[2]Наш дом'!K29+[2]Уют!K29+[2]Радуга!K28</f>
        <v>0</v>
      </c>
      <c r="L28" s="20">
        <f>[2]АМЖКУ!L28+[2]СЖКХ!L28+[2]ГРЭС!L28+[2]ЖКХ!L28+[2]ИЖКХ!L28+'[2]Чистый двор'!L28+[2]Жилище!L29+[2]Прогресс!L28+'[2]Наш дом'!L29+[2]Уют!L29+[2]Радуга!L28</f>
        <v>16007.56</v>
      </c>
      <c r="M28" s="20">
        <f>[2]АМЖКУ!M28+[2]СЖКХ!M28+[2]ГРЭС!M28+[2]ЖКХ!M28+[2]ИЖКХ!M28+'[2]Чистый двор'!M28+[2]Жилище!M29+[2]Прогресс!M28+'[2]Наш дом'!M29+[2]Уют!M29+[2]Радуга!M28</f>
        <v>0</v>
      </c>
      <c r="N28" s="20">
        <f>[2]АМЖКУ!N28+[2]СЖКХ!N28+[2]ГРЭС!N28+[2]ЖКХ!N28+[2]ИЖКХ!N28+'[2]Чистый двор'!N28+[2]Жилище!N29+[2]Прогресс!N28+'[2]Наш дом'!N29+[2]Уют!N29+[2]Радуга!N28</f>
        <v>0</v>
      </c>
      <c r="O28" s="20">
        <f>[2]АМЖКУ!O28+[2]СЖКХ!O28+[2]ГРЭС!O28+[2]ЖКХ!O28+[2]ИЖКХ!O28+'[2]Чистый двор'!O28+[2]Жилище!O29+[2]Прогресс!O28+'[2]Наш дом'!O29+[2]Уют!O29+[2]Радуга!O28</f>
        <v>0</v>
      </c>
      <c r="P28" s="20">
        <f>[2]АМЖКУ!P28+[2]СЖКХ!P28+[2]ГРЭС!P28+[2]ЖКХ!P28+[2]ИЖКХ!P28+'[2]Чистый двор'!P28+[2]Жилище!P29+[2]Прогресс!P28+'[2]Наш дом'!P29+[2]Уют!P29+[2]Радуга!P28</f>
        <v>0</v>
      </c>
      <c r="Q28" s="20">
        <f>[2]АМЖКУ!Q28+[2]СЖКХ!Q28+[2]ГРЭС!Q28+[2]ЖКХ!Q28+[2]ИЖКХ!Q28+'[2]Чистый двор'!Q28+[2]Жилище!Q29+[2]Прогресс!Q28+'[2]Наш дом'!Q29+[2]Уют!Q29+[2]Радуга!Q28</f>
        <v>0</v>
      </c>
      <c r="R28" s="20">
        <f>[2]АМЖКУ!R28+[2]СЖКХ!R28+[2]ГРЭС!R28+[2]ЖКХ!R28+[2]ИЖКХ!R28+'[2]Чистый двор'!R28+[2]Жилище!R29+[2]Прогресс!R28+'[2]Наш дом'!R29+[2]Уют!R29+[2]Радуга!R28</f>
        <v>0</v>
      </c>
    </row>
    <row r="29" spans="1:18" ht="34.5" customHeight="1" x14ac:dyDescent="0.25">
      <c r="A29" s="29"/>
      <c r="B29" s="31"/>
      <c r="C29" s="13" t="s">
        <v>7</v>
      </c>
      <c r="D29" s="22">
        <f>D22+D23+D28</f>
        <v>241004.32845</v>
      </c>
      <c r="E29" s="22">
        <f>E22+E23+E28</f>
        <v>147105.68512000001</v>
      </c>
      <c r="F29" s="22">
        <f t="shared" ref="F29:R29" si="12">F22+F23+F28</f>
        <v>60592.50333</v>
      </c>
      <c r="G29" s="22">
        <f t="shared" si="12"/>
        <v>44161.007700000002</v>
      </c>
      <c r="H29" s="22">
        <f t="shared" si="12"/>
        <v>52286.016580000003</v>
      </c>
      <c r="I29" s="22">
        <f t="shared" si="12"/>
        <v>50658.660840000004</v>
      </c>
      <c r="J29" s="22">
        <f t="shared" si="12"/>
        <v>33306.14</v>
      </c>
      <c r="K29" s="22">
        <f t="shared" si="12"/>
        <v>2093</v>
      </c>
      <c r="L29" s="22">
        <f t="shared" si="12"/>
        <v>38182.181999999993</v>
      </c>
      <c r="M29" s="22">
        <f t="shared" si="12"/>
        <v>840</v>
      </c>
      <c r="N29" s="22">
        <f t="shared" si="12"/>
        <v>21379.3</v>
      </c>
      <c r="O29" s="22">
        <f t="shared" si="12"/>
        <v>68</v>
      </c>
      <c r="P29" s="22">
        <f>P22+P23+P28</f>
        <v>5515.0529999999999</v>
      </c>
      <c r="Q29" s="22">
        <f t="shared" si="12"/>
        <v>7023.268</v>
      </c>
      <c r="R29" s="22">
        <f t="shared" si="12"/>
        <v>340.35599999999999</v>
      </c>
    </row>
    <row r="30" spans="1:18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0.25" x14ac:dyDescent="0.3">
      <c r="A32" s="39" t="s">
        <v>32</v>
      </c>
      <c r="B32" s="39"/>
      <c r="C32" s="5"/>
      <c r="D32" s="5"/>
      <c r="E32" s="6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7" t="s">
        <v>3</v>
      </c>
    </row>
    <row r="33" spans="1:18" ht="99.75" customHeight="1" x14ac:dyDescent="0.25">
      <c r="A33" s="32" t="s">
        <v>13</v>
      </c>
      <c r="B33" s="32" t="s">
        <v>4</v>
      </c>
      <c r="C33" s="33" t="s">
        <v>0</v>
      </c>
      <c r="D33" s="30" t="s">
        <v>5</v>
      </c>
      <c r="E33" s="30" t="s">
        <v>6</v>
      </c>
      <c r="F33" s="36" t="s">
        <v>1</v>
      </c>
      <c r="G33" s="37"/>
      <c r="H33" s="37"/>
      <c r="I33" s="38"/>
      <c r="J33" s="33" t="s">
        <v>12</v>
      </c>
      <c r="K33" s="32" t="s">
        <v>20</v>
      </c>
      <c r="L33" s="32"/>
      <c r="M33" s="32" t="s">
        <v>21</v>
      </c>
      <c r="N33" s="32"/>
      <c r="O33" s="32" t="s">
        <v>22</v>
      </c>
      <c r="P33" s="32"/>
      <c r="Q33" s="32" t="s">
        <v>23</v>
      </c>
      <c r="R33" s="32" t="s">
        <v>29</v>
      </c>
    </row>
    <row r="34" spans="1:18" ht="90" x14ac:dyDescent="0.25">
      <c r="A34" s="32"/>
      <c r="B34" s="32"/>
      <c r="C34" s="34"/>
      <c r="D34" s="30"/>
      <c r="E34" s="30"/>
      <c r="F34" s="18" t="s">
        <v>8</v>
      </c>
      <c r="G34" s="18" t="s">
        <v>9</v>
      </c>
      <c r="H34" s="18" t="s">
        <v>10</v>
      </c>
      <c r="I34" s="18" t="s">
        <v>11</v>
      </c>
      <c r="J34" s="34"/>
      <c r="K34" s="14" t="s">
        <v>24</v>
      </c>
      <c r="L34" s="18" t="s">
        <v>25</v>
      </c>
      <c r="M34" s="14" t="s">
        <v>26</v>
      </c>
      <c r="N34" s="18" t="s">
        <v>27</v>
      </c>
      <c r="O34" s="14" t="s">
        <v>26</v>
      </c>
      <c r="P34" s="18" t="s">
        <v>27</v>
      </c>
      <c r="Q34" s="32"/>
      <c r="R34" s="32"/>
    </row>
    <row r="35" spans="1:18" x14ac:dyDescent="0.25">
      <c r="A35" s="11">
        <v>1</v>
      </c>
      <c r="B35" s="12">
        <v>2</v>
      </c>
      <c r="C35" s="11">
        <v>3</v>
      </c>
      <c r="D35" s="11">
        <v>4</v>
      </c>
      <c r="E35" s="12">
        <v>5</v>
      </c>
      <c r="F35" s="11">
        <v>6</v>
      </c>
      <c r="G35" s="11">
        <v>7</v>
      </c>
      <c r="H35" s="12">
        <v>8</v>
      </c>
      <c r="I35" s="11">
        <v>9</v>
      </c>
      <c r="J35" s="11">
        <v>10</v>
      </c>
      <c r="K35" s="12">
        <v>11</v>
      </c>
      <c r="L35" s="11">
        <v>12</v>
      </c>
      <c r="M35" s="11">
        <v>13</v>
      </c>
      <c r="N35" s="12">
        <v>14</v>
      </c>
      <c r="O35" s="11">
        <v>15</v>
      </c>
      <c r="P35" s="11">
        <v>16</v>
      </c>
      <c r="Q35" s="12">
        <v>17</v>
      </c>
      <c r="R35" s="11">
        <v>18</v>
      </c>
    </row>
    <row r="36" spans="1:18" ht="27.75" customHeight="1" x14ac:dyDescent="0.25">
      <c r="A36" s="27"/>
      <c r="B36" s="31" t="s">
        <v>33</v>
      </c>
      <c r="C36" s="19" t="s">
        <v>14</v>
      </c>
      <c r="D36" s="20">
        <f>SUM(F36:J36)</f>
        <v>11155.827060000001</v>
      </c>
      <c r="E36" s="20">
        <f t="shared" ref="E36" si="13">SUM(G36:J36)</f>
        <v>0</v>
      </c>
      <c r="F36" s="24">
        <f>[2]АМЖКУ!F36+[2]СЖКХ!F36+[2]ГРЭС!F36+[2]ЖКХ!E36+[2]ИЖКХ!E36+[2]Прогресс!F36</f>
        <v>11155.827060000001</v>
      </c>
      <c r="G36" s="24"/>
      <c r="H36" s="24"/>
      <c r="I36" s="24"/>
      <c r="J36" s="24"/>
      <c r="K36" s="26"/>
      <c r="L36" s="26"/>
      <c r="M36" s="26"/>
      <c r="N36" s="26"/>
      <c r="O36" s="26"/>
      <c r="P36" s="26"/>
      <c r="Q36" s="26"/>
      <c r="R36" s="26"/>
    </row>
    <row r="37" spans="1:18" ht="27.75" customHeight="1" x14ac:dyDescent="0.25">
      <c r="A37" s="28"/>
      <c r="B37" s="31"/>
      <c r="C37" s="19" t="s">
        <v>28</v>
      </c>
      <c r="D37" s="20">
        <f>D38</f>
        <v>177980.22999999998</v>
      </c>
      <c r="E37" s="20">
        <f>SUM(G37:I37)</f>
        <v>102940.68</v>
      </c>
      <c r="F37" s="20">
        <f t="shared" ref="F37:R37" si="14">F38</f>
        <v>39979.64</v>
      </c>
      <c r="G37" s="20">
        <f t="shared" si="14"/>
        <v>33464.959999999999</v>
      </c>
      <c r="H37" s="20">
        <f t="shared" si="14"/>
        <v>23753.11</v>
      </c>
      <c r="I37" s="20">
        <f t="shared" si="14"/>
        <v>45722.609999999993</v>
      </c>
      <c r="J37" s="20">
        <f t="shared" si="14"/>
        <v>35059.910000000003</v>
      </c>
      <c r="K37" s="20">
        <f t="shared" si="14"/>
        <v>745</v>
      </c>
      <c r="L37" s="20">
        <f t="shared" si="14"/>
        <v>15774.41</v>
      </c>
      <c r="M37" s="20">
        <f t="shared" si="14"/>
        <v>403</v>
      </c>
      <c r="N37" s="20">
        <f t="shared" si="14"/>
        <v>9021.14</v>
      </c>
      <c r="O37" s="20">
        <f t="shared" si="14"/>
        <v>157</v>
      </c>
      <c r="P37" s="20">
        <f t="shared" si="14"/>
        <v>11036.9</v>
      </c>
      <c r="Q37" s="20">
        <f t="shared" si="14"/>
        <v>2418.9659999999999</v>
      </c>
      <c r="R37" s="20">
        <f t="shared" si="14"/>
        <v>1131.3</v>
      </c>
    </row>
    <row r="38" spans="1:18" ht="27.75" customHeight="1" x14ac:dyDescent="0.25">
      <c r="A38" s="28"/>
      <c r="B38" s="31"/>
      <c r="C38" s="19" t="s">
        <v>15</v>
      </c>
      <c r="D38" s="20">
        <f>D39+D40+D41</f>
        <v>177980.22999999998</v>
      </c>
      <c r="E38" s="20">
        <f>SUM(G38:I38)</f>
        <v>102940.68</v>
      </c>
      <c r="F38" s="20">
        <f t="shared" ref="F38:R38" si="15">F39+F40+F41</f>
        <v>39979.64</v>
      </c>
      <c r="G38" s="20">
        <f t="shared" si="15"/>
        <v>33464.959999999999</v>
      </c>
      <c r="H38" s="20">
        <f t="shared" si="15"/>
        <v>23753.11</v>
      </c>
      <c r="I38" s="20">
        <f t="shared" si="15"/>
        <v>45722.609999999993</v>
      </c>
      <c r="J38" s="20">
        <f t="shared" si="15"/>
        <v>35059.910000000003</v>
      </c>
      <c r="K38" s="20">
        <f t="shared" si="15"/>
        <v>745</v>
      </c>
      <c r="L38" s="20">
        <f t="shared" si="15"/>
        <v>15774.41</v>
      </c>
      <c r="M38" s="20">
        <f t="shared" si="15"/>
        <v>403</v>
      </c>
      <c r="N38" s="20">
        <f t="shared" si="15"/>
        <v>9021.14</v>
      </c>
      <c r="O38" s="20">
        <f t="shared" si="15"/>
        <v>157</v>
      </c>
      <c r="P38" s="20">
        <f t="shared" si="15"/>
        <v>11036.9</v>
      </c>
      <c r="Q38" s="20">
        <f t="shared" si="15"/>
        <v>2418.9659999999999</v>
      </c>
      <c r="R38" s="20">
        <f t="shared" si="15"/>
        <v>1131.3</v>
      </c>
    </row>
    <row r="39" spans="1:18" ht="27.75" customHeight="1" x14ac:dyDescent="0.25">
      <c r="A39" s="28"/>
      <c r="B39" s="31"/>
      <c r="C39" s="19" t="s">
        <v>16</v>
      </c>
      <c r="D39" s="20">
        <f>SUM(F39:J39)</f>
        <v>156403.54999999999</v>
      </c>
      <c r="E39" s="20">
        <f>SUM(G39:I39)</f>
        <v>88348.15</v>
      </c>
      <c r="F39" s="20">
        <f>[2]АМЖКУ!F39+[2]СЖКХ!F39+[2]ГРЭС!F39+[2]ЖКХ!F39+[2]ИЖКХ!F39+'[2]Чистый двор'!F39+[2]Жилище!F40+[2]Прогресс!F39+'[2]Наш дом'!F40+[2]Уют!F40+[2]Радуга!F39</f>
        <v>36501.67</v>
      </c>
      <c r="G39" s="20">
        <f>[2]АМЖКУ!G39+[2]СЖКХ!G39+[2]ГРЭС!G39+[2]ЖКХ!G39+[2]ИЖКХ!G39+'[2]Чистый двор'!G39+[2]Жилище!G40+[2]Прогресс!G39+'[2]Наш дом'!G40+[2]Уют!G40+[2]Радуга!G39</f>
        <v>32108.469999999998</v>
      </c>
      <c r="H39" s="20">
        <f>[2]АМЖКУ!H39+[2]СЖКХ!H39+[2]ГРЭС!H39+[2]ЖКХ!H39+[2]ИЖКХ!H39+'[2]Чистый двор'!H39+[2]Жилище!H40+[2]Прогресс!H39+'[2]Наш дом'!H40+[2]Уют!H40+[2]Радуга!H39</f>
        <v>19534.810000000001</v>
      </c>
      <c r="I39" s="20">
        <f>[2]АМЖКУ!I39+[2]СЖКХ!I39+[2]ГРЭС!I39+[2]ЖКХ!I39+[2]ИЖКХ!I39+'[2]Чистый двор'!I39+[2]Жилище!I40+[2]Прогресс!I39+'[2]Наш дом'!I40+[2]Уют!I40+[2]Радуга!I39</f>
        <v>36704.869999999995</v>
      </c>
      <c r="J39" s="20">
        <f>[2]АМЖКУ!J39+[2]СЖКХ!J39+[2]ГРЭС!J39+[2]ЖКХ!J39+[2]ИЖКХ!J39+'[2]Чистый двор'!J39+[2]Жилище!J40+[2]Прогресс!J39+'[2]Наш дом'!J40+[2]Уют!J40+[2]Радуга!J39</f>
        <v>31553.73</v>
      </c>
      <c r="K39" s="20">
        <f>[2]АМЖКУ!K39+[2]СЖКХ!K39+[2]ГРЭС!K39+[2]ЖКХ!K39+[2]ИЖКХ!K39+'[2]Чистый двор'!K39+[2]Жилище!K40+[2]Прогресс!K39+'[2]Наш дом'!K40+[2]Уют!K40+[2]Радуга!K39</f>
        <v>738</v>
      </c>
      <c r="L39" s="20">
        <f>[2]АМЖКУ!L39+[2]СЖКХ!L39+[2]ГРЭС!L39+[2]ЖКХ!L39+[2]ИЖКХ!L39+'[2]Чистый двор'!L39+[2]Жилище!L40+[2]Прогресс!L39+'[2]Наш дом'!L40+[2]Уют!L40+[2]Радуга!L39</f>
        <v>15329.41</v>
      </c>
      <c r="M39" s="20">
        <f>[2]АМЖКУ!M39+[2]СЖКХ!M39+[2]ГРЭС!M39+[2]ЖКХ!M39+[2]ИЖКХ!M39+'[2]Чистый двор'!M39+[2]Жилище!M40+[2]Прогресс!M39+'[2]Наш дом'!M40+[2]Уют!M40+[2]Радуга!M39</f>
        <v>403</v>
      </c>
      <c r="N39" s="20">
        <f>[2]АМЖКУ!N39+[2]СЖКХ!N39+[2]ГРЭС!N39+[2]ЖКХ!N39+[2]ИЖКХ!N39+'[2]Чистый двор'!N39+[2]Жилище!N40+[2]Прогресс!N39+'[2]Наш дом'!N40+[2]Уют!N40+[2]Радуга!N39</f>
        <v>9021.14</v>
      </c>
      <c r="O39" s="20">
        <f>[2]АМЖКУ!O39+[2]СЖКХ!O39+[2]ГРЭС!O39+[2]ЖКХ!O39+[2]ИЖКХ!O39+'[2]Чистый двор'!O39+[2]Жилище!O40+[2]Прогресс!O39+'[2]Наш дом'!O40+[2]Уют!O40+[2]Радуга!O39</f>
        <v>157</v>
      </c>
      <c r="P39" s="20">
        <f>[2]АМЖКУ!P39+[2]СЖКХ!P39+[2]ГРЭС!P39+[2]ЖКХ!P39+[2]ИЖКХ!P39+'[2]Чистый двор'!P39+[2]Жилище!P40+[2]Прогресс!P39+'[2]Наш дом'!P40+[2]Уют!P40+[2]Радуга!P39</f>
        <v>11036.9</v>
      </c>
      <c r="Q39" s="20">
        <f>[2]АМЖКУ!Q39+[2]СЖКХ!Q39+[2]ГРЭС!Q39+[2]ЖКХ!Q39+[2]ИЖКХ!Q39+'[2]Чистый двор'!Q39+[2]Жилище!Q40+[2]Прогресс!Q39+'[2]Наш дом'!Q40+[2]Уют!Q40+[2]Радуга!Q39</f>
        <v>2418.9659999999999</v>
      </c>
      <c r="R39" s="20">
        <f>[2]АМЖКУ!R39+[2]СЖКХ!R39+[2]ГРЭС!R39+[2]ЖКХ!R39+[2]ИЖКХ!R39+'[2]Чистый двор'!R39+[2]Жилище!R40+[2]Прогресс!R39+'[2]Наш дом'!R40+[2]Уют!R40+[2]Радуга!R39</f>
        <v>1131.3</v>
      </c>
    </row>
    <row r="40" spans="1:18" ht="27.75" customHeight="1" x14ac:dyDescent="0.25">
      <c r="A40" s="28"/>
      <c r="B40" s="31"/>
      <c r="C40" s="19" t="s">
        <v>17</v>
      </c>
      <c r="D40" s="20">
        <f t="shared" ref="D40:D42" si="16">SUM(F40:J40)</f>
        <v>21576.68</v>
      </c>
      <c r="E40" s="20">
        <f>SUM(G40:I40)</f>
        <v>14592.529999999999</v>
      </c>
      <c r="F40" s="20">
        <f>[2]АМЖКУ!F40+[2]СЖКХ!F40+[2]ГРЭС!F40+[2]ЖКХ!F40+[2]ИЖКХ!F40+'[2]Чистый двор'!F40+[2]Жилище!F41+[2]Прогресс!F40+'[2]Наш дом'!F41+[2]Уют!F41+[2]Радуга!F40</f>
        <v>3477.9699999999993</v>
      </c>
      <c r="G40" s="20">
        <f>[2]АМЖКУ!G40+[2]СЖКХ!G40+[2]ГРЭС!G40+[2]ЖКХ!G40+[2]ИЖКХ!G40+'[2]Чистый двор'!G40+[2]Жилище!G41+[2]Прогресс!G40+'[2]Наш дом'!G41+[2]Уют!G41+[2]Радуга!G40</f>
        <v>1356.49</v>
      </c>
      <c r="H40" s="20">
        <f>[2]АМЖКУ!H40+[2]СЖКХ!H40+[2]ГРЭС!H40+[2]ЖКХ!H40+[2]ИЖКХ!H40+'[2]Чистый двор'!H40+[2]Жилище!H41+[2]Прогресс!H40+'[2]Наш дом'!H41+[2]Уют!H41+[2]Радуга!H40</f>
        <v>4218.2999999999993</v>
      </c>
      <c r="I40" s="20">
        <f>[2]АМЖКУ!I40+[2]СЖКХ!I40+[2]ГРЭС!I40+[2]ЖКХ!I40+[2]ИЖКХ!I40+'[2]Чистый двор'!I40+[2]Жилище!I41+[2]Прогресс!I40+'[2]Наш дом'!I41+[2]Уют!I41+[2]Радуга!I40</f>
        <v>9017.74</v>
      </c>
      <c r="J40" s="20">
        <f>[2]АМЖКУ!J40+[2]СЖКХ!J40+[2]ГРЭС!J40+[2]ЖКХ!J40+[2]ИЖКХ!J40+'[2]Чистый двор'!J40+[2]Жилище!J41+[2]Прогресс!J40+'[2]Наш дом'!J41+[2]Уют!J41+[2]Радуга!J40</f>
        <v>3506.1800000000003</v>
      </c>
      <c r="K40" s="20">
        <f>[2]АМЖКУ!K40+[2]СЖКХ!K40+[2]ГРЭС!K40+[2]ЖКХ!K40+[2]ИЖКХ!K40+'[2]Чистый двор'!K40+[2]Жилище!K41+[2]Прогресс!K40+'[2]Наш дом'!K41+[2]Уют!K41+[2]Радуга!K40</f>
        <v>7</v>
      </c>
      <c r="L40" s="20">
        <f>[2]АМЖКУ!L40+[2]СЖКХ!L40+[2]ГРЭС!L40+[2]ЖКХ!L40+[2]ИЖКХ!L40+'[2]Чистый двор'!L40+[2]Жилище!L41+[2]Прогресс!L40+'[2]Наш дом'!L41+[2]Уют!L41+[2]Радуга!L40</f>
        <v>445</v>
      </c>
      <c r="M40" s="20">
        <f>[2]АМЖКУ!M40+[2]СЖКХ!M40+[2]ГРЭС!M40+[2]ЖКХ!M40+[2]ИЖКХ!M40+'[2]Чистый двор'!M40+[2]Жилище!M41+[2]Прогресс!M40+'[2]Наш дом'!M41+[2]Уют!M41+[2]Радуга!M40</f>
        <v>0</v>
      </c>
      <c r="N40" s="20">
        <f>[2]АМЖКУ!N40+[2]СЖКХ!N40+[2]ГРЭС!N40+[2]ЖКХ!N40+[2]ИЖКХ!N40+'[2]Чистый двор'!N40+[2]Жилище!N41+[2]Прогресс!N40+'[2]Наш дом'!N41+[2]Уют!N41+[2]Радуга!N40</f>
        <v>0</v>
      </c>
      <c r="O40" s="20">
        <f>[2]АМЖКУ!O40+[2]СЖКХ!O40+[2]ГРЭС!O40+[2]ЖКХ!O40+[2]ИЖКХ!O40+'[2]Чистый двор'!O40+[2]Жилище!O41+[2]Прогресс!O40+'[2]Наш дом'!O41+[2]Уют!O41+[2]Радуга!O40</f>
        <v>0</v>
      </c>
      <c r="P40" s="20">
        <f>[2]АМЖКУ!P40+[2]СЖКХ!P40+[2]ГРЭС!P40+[2]ЖКХ!P40+[2]ИЖКХ!P40+'[2]Чистый двор'!P40+[2]Жилище!P41+[2]Прогресс!P40+'[2]Наш дом'!P41+[2]Уют!P41+[2]Радуга!P40</f>
        <v>0</v>
      </c>
      <c r="Q40" s="20">
        <f>[2]АМЖКУ!Q40+[2]СЖКХ!Q40+[2]ГРЭС!Q40+[2]ЖКХ!Q40+[2]ИЖКХ!Q40+'[2]Чистый двор'!Q40+[2]Жилище!Q41+[2]Прогресс!Q40+'[2]Наш дом'!Q41+[2]Уют!Q41+[2]Радуга!Q40</f>
        <v>0</v>
      </c>
      <c r="R40" s="20">
        <f>[2]АМЖКУ!R40+[2]СЖКХ!R40+[2]ГРЭС!R40+[2]ЖКХ!R40+[2]ИЖКХ!R40+'[2]Чистый двор'!R40+[2]Жилище!R41+[2]Прогресс!R40+'[2]Наш дом'!R41+[2]Уют!R41+[2]Радуга!R40</f>
        <v>0</v>
      </c>
    </row>
    <row r="41" spans="1:18" ht="27.75" customHeight="1" x14ac:dyDescent="0.25">
      <c r="A41" s="28"/>
      <c r="B41" s="31"/>
      <c r="C41" s="19" t="s">
        <v>18</v>
      </c>
      <c r="D41" s="20">
        <f t="shared" si="16"/>
        <v>0</v>
      </c>
      <c r="E41" s="20">
        <f t="shared" ref="E41:E42" si="17">SUM(G41:I41)</f>
        <v>0</v>
      </c>
      <c r="F41" s="20">
        <f>[2]АМЖКУ!F41+[2]СЖКХ!F41+[2]ГРЭС!F41+[2]ЖКХ!F41+[2]ИЖКХ!F41+'[2]Чистый двор'!F41+[2]Жилище!F42+[2]Прогресс!F41+'[2]Наш дом'!F42+[2]Уют!F42+[2]Радуга!F41</f>
        <v>0</v>
      </c>
      <c r="G41" s="20">
        <f>[2]АМЖКУ!G41+[2]СЖКХ!G41+[2]ГРЭС!G41+[2]ЖКХ!G41+[2]ИЖКХ!G41+'[2]Чистый двор'!G41+[2]Жилище!G42+[2]Прогресс!G41+'[2]Наш дом'!G42+[2]Уют!G42+[2]Радуга!G41</f>
        <v>0</v>
      </c>
      <c r="H41" s="20">
        <f>[2]АМЖКУ!H41+[2]СЖКХ!H41+[2]ГРЭС!H41+[2]ЖКХ!H41+[2]ИЖКХ!H41+'[2]Чистый двор'!H41+[2]Жилище!H42+[2]Прогресс!H41+'[2]Наш дом'!H42+[2]Уют!H42+[2]Радуга!H41</f>
        <v>0</v>
      </c>
      <c r="I41" s="20">
        <f>[2]АМЖКУ!I41+[2]СЖКХ!I41+[2]ГРЭС!I41+[2]ЖКХ!I41+[2]ИЖКХ!I41+'[2]Чистый двор'!I41+[2]Жилище!I42+[2]Прогресс!I41+'[2]Наш дом'!I42+[2]Уют!I42+[2]Радуга!I41</f>
        <v>0</v>
      </c>
      <c r="J41" s="20">
        <f>[2]АМЖКУ!J41+[2]СЖКХ!J41+[2]ГРЭС!J41+[2]ЖКХ!J41+[2]ИЖКХ!J41+'[2]Чистый двор'!J41+[2]Жилище!J42+[2]Прогресс!J41+'[2]Наш дом'!J42+[2]Уют!J42+[2]Радуга!J41</f>
        <v>0</v>
      </c>
      <c r="K41" s="20">
        <f>[2]АМЖКУ!K41+[2]СЖКХ!K41+[2]ГРЭС!K41+[2]ЖКХ!K41+[2]ИЖКХ!K41+'[2]Чистый двор'!K41+[2]Жилище!K42+[2]Прогресс!K41+'[2]Наш дом'!K42+[2]Уют!K42+[2]Радуга!K41</f>
        <v>0</v>
      </c>
      <c r="L41" s="20">
        <f>[2]АМЖКУ!L41+[2]СЖКХ!L41+[2]ГРЭС!L41+[2]ЖКХ!L41+[2]ИЖКХ!L41+'[2]Чистый двор'!L41+[2]Жилище!L42+[2]Прогресс!L41+'[2]Наш дом'!L42+[2]Уют!L42+[2]Радуга!L41</f>
        <v>0</v>
      </c>
      <c r="M41" s="20">
        <f>[2]АМЖКУ!M41+[2]СЖКХ!M41+[2]ГРЭС!M41+[2]ЖКХ!M41+[2]ИЖКХ!M41+'[2]Чистый двор'!M41+[2]Жилище!M42+[2]Прогресс!M41+'[2]Наш дом'!M42+[2]Уют!M42+[2]Радуга!M41</f>
        <v>0</v>
      </c>
      <c r="N41" s="20">
        <f>[2]АМЖКУ!N41+[2]СЖКХ!N41+[2]ГРЭС!N41+[2]ЖКХ!N41+[2]ИЖКХ!N41+'[2]Чистый двор'!N41+[2]Жилище!N42+[2]Прогресс!N41+'[2]Наш дом'!N42+[2]Уют!N42+[2]Радуга!N41</f>
        <v>0</v>
      </c>
      <c r="O41" s="20">
        <f>[2]АМЖКУ!O41+[2]СЖКХ!O41+[2]ГРЭС!O41+[2]ЖКХ!O41+[2]ИЖКХ!O41+'[2]Чистый двор'!O41+[2]Жилище!O42+[2]Прогресс!O41+'[2]Наш дом'!O42+[2]Уют!O42+[2]Радуга!O41</f>
        <v>0</v>
      </c>
      <c r="P41" s="20">
        <f>[2]АМЖКУ!P41+[2]СЖКХ!P41+[2]ГРЭС!P41+[2]ЖКХ!P41+[2]ИЖКХ!P41+'[2]Чистый двор'!P41+[2]Жилище!P42+[2]Прогресс!P41+'[2]Наш дом'!P42+[2]Уют!P42+[2]Радуга!P41</f>
        <v>0</v>
      </c>
      <c r="Q41" s="20">
        <f>[2]АМЖКУ!Q41+[2]СЖКХ!Q41+[2]ГРЭС!Q41+[2]ЖКХ!Q41+[2]ИЖКХ!Q41+'[2]Чистый двор'!Q41+[2]Жилище!Q42+[2]Прогресс!Q41+'[2]Наш дом'!Q42+[2]Уют!Q42+[2]Радуга!Q41</f>
        <v>0</v>
      </c>
      <c r="R41" s="20">
        <f>[2]АМЖКУ!R41+[2]СЖКХ!R41+[2]ГРЭС!R41+[2]ЖКХ!R41+[2]ИЖКХ!R41+'[2]Чистый двор'!R41+[2]Жилище!R42+[2]Прогресс!R41+'[2]Наш дом'!R42+[2]Уют!R42+[2]Радуга!R41</f>
        <v>0</v>
      </c>
    </row>
    <row r="42" spans="1:18" ht="27.75" customHeight="1" x14ac:dyDescent="0.25">
      <c r="A42" s="28"/>
      <c r="B42" s="31"/>
      <c r="C42" s="19" t="s">
        <v>19</v>
      </c>
      <c r="D42" s="20">
        <f t="shared" si="16"/>
        <v>15451.96</v>
      </c>
      <c r="E42" s="20">
        <f t="shared" si="17"/>
        <v>8191.74</v>
      </c>
      <c r="F42" s="20">
        <f>[2]АМЖКУ!F42+[2]СЖКХ!F42+[2]ГРЭС!F42+[2]ЖКХ!F42+[2]ИЖКХ!F42+'[2]Чистый двор'!F42+[2]Жилище!F43+[2]Прогресс!F42+'[2]Наш дом'!F43+[2]Уют!F43+[2]Радуга!F42</f>
        <v>3686.3999999999996</v>
      </c>
      <c r="G42" s="20">
        <f>[2]АМЖКУ!G42+[2]СЖКХ!G42+[2]ГРЭС!G42+[2]ЖКХ!G42+[2]ИЖКХ!G42+'[2]Чистый двор'!G42+[2]Жилище!G43+[2]Прогресс!G42+'[2]Наш дом'!G43+[2]Уют!G43+[2]Радуга!G42</f>
        <v>3469.6299999999997</v>
      </c>
      <c r="H42" s="20">
        <f>[2]АМЖКУ!H42+[2]СЖКХ!H42+[2]ГРЭС!H42+[2]ЖКХ!H42+[2]ИЖКХ!H42+'[2]Чистый двор'!H42+[2]Жилище!H43+[2]Прогресс!H42+'[2]Наш дом'!H43+[2]Уют!H43+[2]Радуга!H42</f>
        <v>1085.5999999999999</v>
      </c>
      <c r="I42" s="20">
        <f>[2]АМЖКУ!I42+[2]СЖКХ!I42+[2]ГРЭС!I42+[2]ЖКХ!I42+[2]ИЖКХ!I42+'[2]Чистый двор'!I42+[2]Жилище!I43+[2]Прогресс!I42+'[2]Наш дом'!I43+[2]Уют!I43+[2]Радуга!I42</f>
        <v>3636.51</v>
      </c>
      <c r="J42" s="20">
        <f>[2]АМЖКУ!J42+[2]СЖКХ!J42+[2]ГРЭС!J42+[2]ЖКХ!J42+[2]ИЖКХ!J42+'[2]Чистый двор'!J42+[2]Жилище!J43+[2]Прогресс!J42+'[2]Наш дом'!J43+[2]Уют!J43+[2]Радуга!J42</f>
        <v>3573.82</v>
      </c>
      <c r="K42" s="20">
        <f>[2]АМЖКУ!K42+[2]СЖКХ!K42+[2]ГРЭС!K42+[2]ЖКХ!K42+[2]ИЖКХ!K42+'[2]Чистый двор'!K42+[2]Жилище!K43+[2]Прогресс!K42+'[2]Наш дом'!K43+[2]Уют!K43+[2]Радуга!K42</f>
        <v>0</v>
      </c>
      <c r="L42" s="20">
        <f>[2]АМЖКУ!L42+[2]СЖКХ!L42+[2]ГРЭС!L42+[2]ЖКХ!L42+[2]ИЖКХ!L42+'[2]Чистый двор'!L42+[2]Жилище!L43+[2]Прогресс!L42+'[2]Наш дом'!L43+[2]Уют!L43+[2]Радуга!L42</f>
        <v>0</v>
      </c>
      <c r="M42" s="20">
        <f>[2]АМЖКУ!M42+[2]СЖКХ!M42+[2]ГРЭС!M42+[2]ЖКХ!M42+[2]ИЖКХ!M42+'[2]Чистый двор'!M42+[2]Жилище!M43+[2]Прогресс!M42+'[2]Наш дом'!M43+[2]Уют!M43+[2]Радуга!M42</f>
        <v>0</v>
      </c>
      <c r="N42" s="20">
        <f>[2]АМЖКУ!N42+[2]СЖКХ!N42+[2]ГРЭС!N42+[2]ЖКХ!N42+[2]ИЖКХ!N42+'[2]Чистый двор'!N42+[2]Жилище!N43+[2]Прогресс!N42+'[2]Наш дом'!N43+[2]Уют!N43+[2]Радуга!N42</f>
        <v>0</v>
      </c>
      <c r="O42" s="20">
        <f>[2]АМЖКУ!O42+[2]СЖКХ!O42+[2]ГРЭС!O42+[2]ЖКХ!O42+[2]ИЖКХ!O42+'[2]Чистый двор'!O42+[2]Жилище!O43+[2]Прогресс!O42+'[2]Наш дом'!O43+[2]Уют!O43+[2]Радуга!O42</f>
        <v>0</v>
      </c>
      <c r="P42" s="20">
        <f>[2]АМЖКУ!P42+[2]СЖКХ!P42+[2]ГРЭС!P42+[2]ЖКХ!P42+[2]ИЖКХ!P42+'[2]Чистый двор'!P42+[2]Жилище!P43+[2]Прогресс!P42+'[2]Наш дом'!P43+[2]Уют!P43+[2]Радуга!P42</f>
        <v>0</v>
      </c>
      <c r="Q42" s="20">
        <f>[2]АМЖКУ!Q42+[2]СЖКХ!Q42+[2]ГРЭС!Q42+[2]ЖКХ!Q42+[2]ИЖКХ!Q42+'[2]Чистый двор'!Q42+[2]Жилище!Q43+[2]Прогресс!Q42+'[2]Наш дом'!Q43+[2]Уют!Q43+[2]Радуга!Q42</f>
        <v>0</v>
      </c>
      <c r="R42" s="20">
        <f>[2]АМЖКУ!R42+[2]СЖКХ!R42+[2]ГРЭС!R42+[2]ЖКХ!R42+[2]ИЖКХ!R42+'[2]Чистый двор'!R42+[2]Жилище!R43+[2]Прогресс!R42+'[2]Наш дом'!R43+[2]Уют!R43+[2]Радуга!R42</f>
        <v>0</v>
      </c>
    </row>
    <row r="43" spans="1:18" x14ac:dyDescent="0.25">
      <c r="A43" s="29"/>
      <c r="B43" s="31"/>
      <c r="C43" s="13" t="s">
        <v>7</v>
      </c>
      <c r="D43" s="22">
        <f>D36+D37+D42</f>
        <v>204588.01705999998</v>
      </c>
      <c r="E43" s="22">
        <f t="shared" ref="E43:R43" si="18">E36+E37+E42</f>
        <v>111132.42</v>
      </c>
      <c r="F43" s="22">
        <f t="shared" si="18"/>
        <v>54821.867060000004</v>
      </c>
      <c r="G43" s="22">
        <f t="shared" si="18"/>
        <v>36934.589999999997</v>
      </c>
      <c r="H43" s="22">
        <f t="shared" si="18"/>
        <v>24838.71</v>
      </c>
      <c r="I43" s="22">
        <f t="shared" si="18"/>
        <v>49359.119999999995</v>
      </c>
      <c r="J43" s="22">
        <f t="shared" si="18"/>
        <v>38633.730000000003</v>
      </c>
      <c r="K43" s="22">
        <f t="shared" si="18"/>
        <v>745</v>
      </c>
      <c r="L43" s="22">
        <f t="shared" si="18"/>
        <v>15774.41</v>
      </c>
      <c r="M43" s="22">
        <f t="shared" si="18"/>
        <v>403</v>
      </c>
      <c r="N43" s="22">
        <f t="shared" si="18"/>
        <v>9021.14</v>
      </c>
      <c r="O43" s="22">
        <f t="shared" si="18"/>
        <v>157</v>
      </c>
      <c r="P43" s="22">
        <f t="shared" si="18"/>
        <v>11036.9</v>
      </c>
      <c r="Q43" s="22">
        <f t="shared" si="18"/>
        <v>2418.9659999999999</v>
      </c>
      <c r="R43" s="22">
        <f t="shared" si="18"/>
        <v>1131.3</v>
      </c>
    </row>
  </sheetData>
  <mergeCells count="46">
    <mergeCell ref="A36:A43"/>
    <mergeCell ref="B36:B43"/>
    <mergeCell ref="J33:J34"/>
    <mergeCell ref="K33:L33"/>
    <mergeCell ref="M33:N33"/>
    <mergeCell ref="O33:P33"/>
    <mergeCell ref="Q33:Q34"/>
    <mergeCell ref="R33:R34"/>
    <mergeCell ref="R19:R20"/>
    <mergeCell ref="A22:A29"/>
    <mergeCell ref="B22:B29"/>
    <mergeCell ref="A32:B32"/>
    <mergeCell ref="A33:A34"/>
    <mergeCell ref="B33:B34"/>
    <mergeCell ref="C33:C34"/>
    <mergeCell ref="D33:D34"/>
    <mergeCell ref="E33:E34"/>
    <mergeCell ref="F33:I33"/>
    <mergeCell ref="F19:I19"/>
    <mergeCell ref="J19:J20"/>
    <mergeCell ref="K19:L19"/>
    <mergeCell ref="M19:N19"/>
    <mergeCell ref="O19:P19"/>
    <mergeCell ref="Q19:Q20"/>
    <mergeCell ref="A18:B18"/>
    <mergeCell ref="A19:A20"/>
    <mergeCell ref="B19:B20"/>
    <mergeCell ref="C19:C20"/>
    <mergeCell ref="D19:D20"/>
    <mergeCell ref="E19:E20"/>
    <mergeCell ref="M5:N5"/>
    <mergeCell ref="O5:P5"/>
    <mergeCell ref="Q5:Q6"/>
    <mergeCell ref="R5:R6"/>
    <mergeCell ref="A8:A15"/>
    <mergeCell ref="B8:B15"/>
    <mergeCell ref="B2:R3"/>
    <mergeCell ref="A4:B4"/>
    <mergeCell ref="A5:A6"/>
    <mergeCell ref="B5:B6"/>
    <mergeCell ref="C5:C6"/>
    <mergeCell ref="D5:D6"/>
    <mergeCell ref="E5:E6"/>
    <mergeCell ref="F5:I5"/>
    <mergeCell ref="J5:J6"/>
    <mergeCell ref="K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13" workbookViewId="0">
      <selection activeCell="C39" sqref="C39"/>
    </sheetView>
  </sheetViews>
  <sheetFormatPr defaultRowHeight="15" x14ac:dyDescent="0.25"/>
  <cols>
    <col min="3" max="3" width="37.42578125" customWidth="1"/>
    <col min="4" max="18" width="13.5703125" customWidth="1"/>
  </cols>
  <sheetData>
    <row r="1" spans="1:18" s="2" customFormat="1" x14ac:dyDescent="0.25">
      <c r="B1" s="1"/>
      <c r="E1" s="3"/>
      <c r="R1" s="4" t="s">
        <v>2</v>
      </c>
    </row>
    <row r="2" spans="1:18" s="2" customFormat="1" ht="30" customHeight="1" x14ac:dyDescent="0.25">
      <c r="B2" s="35" t="s">
        <v>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33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20.25" x14ac:dyDescent="0.3">
      <c r="A4" s="39" t="s">
        <v>30</v>
      </c>
      <c r="B4" s="39"/>
      <c r="C4" s="5"/>
      <c r="D4" s="5"/>
      <c r="E4" s="6"/>
      <c r="F4" s="5"/>
      <c r="G4" s="5"/>
      <c r="H4" s="5"/>
      <c r="I4" s="5"/>
      <c r="R4" s="7" t="s">
        <v>3</v>
      </c>
    </row>
    <row r="5" spans="1:18" ht="81.75" customHeight="1" x14ac:dyDescent="0.25">
      <c r="A5" s="32" t="s">
        <v>13</v>
      </c>
      <c r="B5" s="32" t="s">
        <v>4</v>
      </c>
      <c r="C5" s="33" t="s">
        <v>0</v>
      </c>
      <c r="D5" s="30" t="s">
        <v>5</v>
      </c>
      <c r="E5" s="30" t="s">
        <v>6</v>
      </c>
      <c r="F5" s="36" t="s">
        <v>1</v>
      </c>
      <c r="G5" s="37"/>
      <c r="H5" s="37"/>
      <c r="I5" s="38"/>
      <c r="J5" s="33" t="s">
        <v>12</v>
      </c>
      <c r="K5" s="32" t="s">
        <v>20</v>
      </c>
      <c r="L5" s="32"/>
      <c r="M5" s="32" t="s">
        <v>21</v>
      </c>
      <c r="N5" s="32"/>
      <c r="O5" s="32" t="s">
        <v>22</v>
      </c>
      <c r="P5" s="32"/>
      <c r="Q5" s="32" t="s">
        <v>23</v>
      </c>
      <c r="R5" s="32" t="s">
        <v>29</v>
      </c>
    </row>
    <row r="6" spans="1:18" ht="90" x14ac:dyDescent="0.25">
      <c r="A6" s="32"/>
      <c r="B6" s="32"/>
      <c r="C6" s="34"/>
      <c r="D6" s="30"/>
      <c r="E6" s="30"/>
      <c r="F6" s="18" t="s">
        <v>8</v>
      </c>
      <c r="G6" s="18" t="s">
        <v>9</v>
      </c>
      <c r="H6" s="18" t="s">
        <v>10</v>
      </c>
      <c r="I6" s="18" t="s">
        <v>11</v>
      </c>
      <c r="J6" s="34"/>
      <c r="K6" s="14" t="s">
        <v>24</v>
      </c>
      <c r="L6" s="18" t="s">
        <v>25</v>
      </c>
      <c r="M6" s="14" t="s">
        <v>26</v>
      </c>
      <c r="N6" s="18" t="s">
        <v>27</v>
      </c>
      <c r="O6" s="14" t="s">
        <v>26</v>
      </c>
      <c r="P6" s="18" t="s">
        <v>27</v>
      </c>
      <c r="Q6" s="32"/>
      <c r="R6" s="32"/>
    </row>
    <row r="7" spans="1:18" x14ac:dyDescent="0.25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  <c r="K7" s="12">
        <v>11</v>
      </c>
      <c r="L7" s="11">
        <v>12</v>
      </c>
      <c r="M7" s="11">
        <v>13</v>
      </c>
      <c r="N7" s="12">
        <v>14</v>
      </c>
      <c r="O7" s="11">
        <v>15</v>
      </c>
      <c r="P7" s="11">
        <v>16</v>
      </c>
      <c r="Q7" s="12">
        <v>17</v>
      </c>
      <c r="R7" s="11">
        <v>18</v>
      </c>
    </row>
    <row r="8" spans="1:18" ht="25.5" customHeight="1" x14ac:dyDescent="0.25">
      <c r="A8" s="27"/>
      <c r="B8" s="31" t="s">
        <v>33</v>
      </c>
      <c r="C8" s="19" t="s">
        <v>14</v>
      </c>
      <c r="D8" s="15">
        <f>SUM(F8:J8)</f>
        <v>4283.7372700000005</v>
      </c>
      <c r="E8" s="15">
        <f>SUM(G8:J8)</f>
        <v>0</v>
      </c>
      <c r="F8" s="23">
        <f>[3]АМЖКУ!F8+[3]СЖКХ!F8+[3]ГРЭС!F8+[3]ЖКХ!E8+[3]ИЖКХ!E8+[3]Прогресс!F8</f>
        <v>4283.7372700000005</v>
      </c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</row>
    <row r="9" spans="1:18" ht="25.5" customHeight="1" x14ac:dyDescent="0.25">
      <c r="A9" s="28"/>
      <c r="B9" s="31"/>
      <c r="C9" s="19" t="s">
        <v>28</v>
      </c>
      <c r="D9" s="20">
        <f>D10</f>
        <v>204446.81451999999</v>
      </c>
      <c r="E9" s="20">
        <f>E10</f>
        <v>106879.94252</v>
      </c>
      <c r="F9" s="20">
        <f>F10</f>
        <v>59051.932000000001</v>
      </c>
      <c r="G9" s="20">
        <f t="shared" ref="G9:R9" si="0">G10</f>
        <v>41893.722310000005</v>
      </c>
      <c r="H9" s="20">
        <f t="shared" si="0"/>
        <v>29120.756669999999</v>
      </c>
      <c r="I9" s="20">
        <f t="shared" si="0"/>
        <v>35865.463539999997</v>
      </c>
      <c r="J9" s="20">
        <f t="shared" si="0"/>
        <v>38514.939999999995</v>
      </c>
      <c r="K9" s="20">
        <f t="shared" si="0"/>
        <v>1694</v>
      </c>
      <c r="L9" s="20">
        <f t="shared" si="0"/>
        <v>25004.82</v>
      </c>
      <c r="M9" s="20">
        <f t="shared" si="0"/>
        <v>1211</v>
      </c>
      <c r="N9" s="20">
        <f t="shared" si="0"/>
        <v>19815.16</v>
      </c>
      <c r="O9" s="20">
        <f t="shared" si="0"/>
        <v>12</v>
      </c>
      <c r="P9" s="20">
        <f t="shared" si="0"/>
        <v>698.65</v>
      </c>
      <c r="Q9" s="20">
        <f t="shared" si="0"/>
        <v>10145.75</v>
      </c>
      <c r="R9" s="20">
        <f t="shared" si="0"/>
        <v>580.63</v>
      </c>
    </row>
    <row r="10" spans="1:18" ht="25.5" customHeight="1" x14ac:dyDescent="0.25">
      <c r="A10" s="28"/>
      <c r="B10" s="31"/>
      <c r="C10" s="19" t="s">
        <v>15</v>
      </c>
      <c r="D10" s="20">
        <f>D11+D12+D13</f>
        <v>204446.81451999999</v>
      </c>
      <c r="E10" s="20">
        <f>SUM(G10:I10)</f>
        <v>106879.94252</v>
      </c>
      <c r="F10" s="20">
        <f t="shared" ref="F10:R10" si="1">F11+F12+F13</f>
        <v>59051.932000000001</v>
      </c>
      <c r="G10" s="20">
        <f>G11+G12+G13</f>
        <v>41893.722310000005</v>
      </c>
      <c r="H10" s="20">
        <f>H11+H12+H13</f>
        <v>29120.756669999999</v>
      </c>
      <c r="I10" s="20">
        <f>I11+I12+I13</f>
        <v>35865.463539999997</v>
      </c>
      <c r="J10" s="20">
        <f>J11+J12+J13</f>
        <v>38514.939999999995</v>
      </c>
      <c r="K10" s="20">
        <f t="shared" si="1"/>
        <v>1694</v>
      </c>
      <c r="L10" s="20">
        <f t="shared" si="1"/>
        <v>25004.82</v>
      </c>
      <c r="M10" s="20">
        <f t="shared" si="1"/>
        <v>1211</v>
      </c>
      <c r="N10" s="20">
        <f t="shared" si="1"/>
        <v>19815.16</v>
      </c>
      <c r="O10" s="20">
        <f t="shared" si="1"/>
        <v>12</v>
      </c>
      <c r="P10" s="20">
        <f t="shared" si="1"/>
        <v>698.65</v>
      </c>
      <c r="Q10" s="20">
        <f t="shared" si="1"/>
        <v>10145.75</v>
      </c>
      <c r="R10" s="20">
        <f t="shared" si="1"/>
        <v>580.63</v>
      </c>
    </row>
    <row r="11" spans="1:18" ht="25.5" customHeight="1" x14ac:dyDescent="0.25">
      <c r="A11" s="28"/>
      <c r="B11" s="31"/>
      <c r="C11" s="19" t="s">
        <v>16</v>
      </c>
      <c r="D11" s="20">
        <f>SUM(F11:J11)</f>
        <v>184331.59451999998</v>
      </c>
      <c r="E11" s="20">
        <f>SUM(G11:I11)</f>
        <v>97199.232520000005</v>
      </c>
      <c r="F11" s="20">
        <f>[3]АМЖКУ!F11+[3]СЖКХ!F11+[3]ГРЭС!F11+[3]ЖКХ!F11+[3]ИЖКХ!F11+'[3]Чистый двор'!F11+[3]Жилище!F12+[3]Прогресс!F11+'[3]Наш дом'!F12+[3]Уют!F12+[3]Радуга!F11</f>
        <v>55873.912000000004</v>
      </c>
      <c r="G11" s="20">
        <f>[3]АМЖКУ!G11+[3]СЖКХ!G11+[3]ГРЭС!G11+[3]ЖКХ!G11+[3]ИЖКХ!G11+'[3]Чистый двор'!G11+[3]Жилище!G12+[3]Прогресс!G11+'[3]Наш дом'!G12+[3]Уют!G12+[3]Радуга!G11</f>
        <v>38447.702310000008</v>
      </c>
      <c r="H11" s="20">
        <f>[3]АМЖКУ!H11+[3]СЖКХ!H11+[3]ГРЭС!H11+[3]ЖКХ!H11+[3]ИЖКХ!H11+'[3]Чистый двор'!H11+[3]Жилище!H12+[3]Прогресс!H11+'[3]Наш дом'!H12+[3]Уют!H12+[3]Радуга!H11</f>
        <v>25923.626669999998</v>
      </c>
      <c r="I11" s="20">
        <f>[3]АМЖКУ!I11+[3]СЖКХ!I11+[3]ГРЭС!I11+[3]ЖКХ!I11+[3]ИЖКХ!I11+'[3]Чистый двор'!I11+[3]Жилище!I12+[3]Прогресс!I11+'[3]Наш дом'!I12+[3]Уют!I12+[3]Радуга!I11</f>
        <v>32827.903539999999</v>
      </c>
      <c r="J11" s="20">
        <f>[3]АМЖКУ!J11+[3]СЖКХ!J11+[3]ГРЭС!J11+[3]ЖКХ!J11+[3]ИЖКХ!J11+'[3]Чистый двор'!J11+[3]Жилище!J12+[3]Прогресс!J11+'[3]Наш дом'!J12+[3]Уют!J12+[3]Радуга!J11</f>
        <v>31258.449999999997</v>
      </c>
      <c r="K11" s="20">
        <f>[3]АМЖКУ!K11+[3]СЖКХ!K11+[3]ГРЭС!K11+[3]ЖКХ!K11+[3]ИЖКХ!K11+'[3]Чистый двор'!K11+[3]Жилище!K12+[3]Прогресс!K11+'[3]Наш дом'!K12+[3]Уют!K12+[3]Радуга!K11</f>
        <v>1694</v>
      </c>
      <c r="L11" s="20">
        <f>[3]АМЖКУ!L11+[3]СЖКХ!L11+[3]ГРЭС!L11+[3]ЖКХ!L11+[3]ИЖКХ!L11+'[3]Чистый двор'!L11+[3]Жилище!L12+[3]Прогресс!L11+'[3]Наш дом'!L12+[3]Уют!L12+[3]Радуга!L11</f>
        <v>25004.82</v>
      </c>
      <c r="M11" s="20">
        <f>[3]АМЖКУ!M11+[3]СЖКХ!M11+[3]ГРЭС!M11+[3]ЖКХ!M11+[3]ИЖКХ!M11+'[3]Чистый двор'!M11+[3]Жилище!M12+[3]Прогресс!M11+'[3]Наш дом'!M12+[3]Уют!M12+[3]Радуга!M11</f>
        <v>1208</v>
      </c>
      <c r="N11" s="20">
        <f>[3]АМЖКУ!N11+[3]СЖКХ!N11+[3]ГРЭС!N11+[3]ЖКХ!N11+[3]ИЖКХ!N11+'[3]Чистый двор'!N11+[3]Жилище!N12+[3]Прогресс!N11+'[3]Наш дом'!N12+[3]Уют!N12+[3]Радуга!N11</f>
        <v>19488.16</v>
      </c>
      <c r="O11" s="20">
        <f>[3]АМЖКУ!O11+[3]СЖКХ!O11+[3]ГРЭС!O11+[3]ЖКХ!O11+[3]ИЖКХ!O11+'[3]Чистый двор'!O11+[3]Жилище!O12+[3]Прогресс!O11+'[3]Наш дом'!O12+[3]Уют!O12+[3]Радуга!O11</f>
        <v>12</v>
      </c>
      <c r="P11" s="20">
        <f>[3]АМЖКУ!P11+[3]СЖКХ!P11+[3]ГРЭС!P11+[3]ЖКХ!P11+[3]ИЖКХ!P11+'[3]Чистый двор'!P11+[3]Жилище!P12+[3]Прогресс!P11+'[3]Наш дом'!P12+[3]Уют!P12+[3]Радуга!P11</f>
        <v>698.65</v>
      </c>
      <c r="Q11" s="20">
        <f>[3]АМЖКУ!Q11+[3]СЖКХ!Q11+[3]ГРЭС!Q11+[3]ЖКХ!Q11+[3]ИЖКХ!Q11+'[3]Чистый двор'!Q11+[3]Жилище!Q12+[3]Прогресс!Q11+'[3]Наш дом'!Q12+[3]Уют!Q12+[3]Радуга!Q11</f>
        <v>10145.75</v>
      </c>
      <c r="R11" s="20">
        <f>[3]АМЖКУ!R11+[3]СЖКХ!R11+[3]ГРЭС!R11+[3]ЖКХ!R11+[3]ИЖКХ!R11+'[3]Чистый двор'!R11+[3]Жилище!R12+[3]Прогресс!R11+'[3]Наш дом'!R12+[3]Уют!R12+[3]Радуга!R11</f>
        <v>580.63</v>
      </c>
    </row>
    <row r="12" spans="1:18" ht="25.5" customHeight="1" x14ac:dyDescent="0.25">
      <c r="A12" s="28"/>
      <c r="B12" s="31"/>
      <c r="C12" s="19" t="s">
        <v>17</v>
      </c>
      <c r="D12" s="20">
        <f t="shared" ref="D12:D13" si="2">SUM(F12:J12)</f>
        <v>19765.22</v>
      </c>
      <c r="E12" s="20">
        <f>SUM(G12:I12)</f>
        <v>9680.7099999999991</v>
      </c>
      <c r="F12" s="20">
        <f>[3]АМЖКУ!F12+[3]СЖКХ!F12+[3]ГРЭС!F12+[3]ЖКХ!F12+[3]ИЖКХ!F12+'[3]Чистый двор'!F12+[3]Жилище!F13+[3]Прогресс!F12+'[3]Наш дом'!F13+[3]Уют!F13+[3]Радуга!F12</f>
        <v>2828.0199999999995</v>
      </c>
      <c r="G12" s="20">
        <f>[3]АМЖКУ!G12+[3]СЖКХ!G12+[3]ГРЭС!G12+[3]ЖКХ!G12+[3]ИЖКХ!G12+'[3]Чистый двор'!G12+[3]Жилище!G13+[3]Прогресс!G12+'[3]Наш дом'!G13+[3]Уют!G13+[3]Радуга!G12</f>
        <v>3446.02</v>
      </c>
      <c r="H12" s="20">
        <f>[3]АМЖКУ!H12+[3]СЖКХ!H12+[3]ГРЭС!H12+[3]ЖКХ!H12+[3]ИЖКХ!H12+'[3]Чистый двор'!H12+[3]Жилище!H13+[3]Прогресс!H12+'[3]Наш дом'!H13+[3]Уют!H13+[3]Радуга!H12</f>
        <v>3197.13</v>
      </c>
      <c r="I12" s="20">
        <f>[3]АМЖКУ!I12+[3]СЖКХ!I12+[3]ГРЭС!I12+[3]ЖКХ!I12+[3]ИЖКХ!I12+'[3]Чистый двор'!I12+[3]Жилище!I13+[3]Прогресс!I12+'[3]Наш дом'!I13+[3]Уют!I13+[3]Радуга!I12</f>
        <v>3037.5600000000004</v>
      </c>
      <c r="J12" s="20">
        <f>[3]АМЖКУ!J12+[3]СЖКХ!J12+[3]ГРЭС!J12+[3]ЖКХ!J12+[3]ИЖКХ!J12+'[3]Чистый двор'!J12+[3]Жилище!J13+[3]Прогресс!J12+'[3]Наш дом'!J13+[3]Уют!J13+[3]Радуга!J12</f>
        <v>7256.49</v>
      </c>
      <c r="K12" s="20">
        <f>[3]АМЖКУ!K12+[3]СЖКХ!K12+[3]ГРЭС!K12+[3]ЖКХ!K12+[3]ИЖКХ!K12+'[3]Чистый двор'!K12+[3]Жилище!K13+[3]Прогресс!K12+'[3]Наш дом'!K13+[3]Уют!K13+[3]Радуга!K12</f>
        <v>0</v>
      </c>
      <c r="L12" s="20">
        <f>[3]АМЖКУ!L12+[3]СЖКХ!L12+[3]ГРЭС!L12+[3]ЖКХ!L12+[3]ИЖКХ!L12+'[3]Чистый двор'!L12+[3]Жилище!L13+[3]Прогресс!L12+'[3]Наш дом'!L13+[3]Уют!L13+[3]Радуга!L12</f>
        <v>0</v>
      </c>
      <c r="M12" s="20">
        <f>[3]АМЖКУ!M12+[3]СЖКХ!M12+[3]ГРЭС!M12+[3]ЖКХ!M12+[3]ИЖКХ!M12+'[3]Чистый двор'!M12+[3]Жилище!M13+[3]Прогресс!M12+'[3]Наш дом'!M13+[3]Уют!M13+[3]Радуга!M12</f>
        <v>3</v>
      </c>
      <c r="N12" s="20">
        <f>[3]АМЖКУ!N12+[3]СЖКХ!N12+[3]ГРЭС!N12+[3]ЖКХ!N12+[3]ИЖКХ!N12+'[3]Чистый двор'!N12+[3]Жилище!N13+[3]Прогресс!N12+'[3]Наш дом'!N13+[3]Уют!N13+[3]Радуга!N12</f>
        <v>327</v>
      </c>
      <c r="O12" s="20">
        <f>[3]АМЖКУ!O12+[3]СЖКХ!O12+[3]ГРЭС!O12+[3]ЖКХ!O12+[3]ИЖКХ!O12+'[3]Чистый двор'!O12+[3]Жилище!O13+[3]Прогресс!O12+'[3]Наш дом'!O13+[3]Уют!O13+[3]Радуга!O12</f>
        <v>0</v>
      </c>
      <c r="P12" s="20">
        <f>[3]АМЖКУ!P12+[3]СЖКХ!P12+[3]ГРЭС!P12+[3]ЖКХ!P12+[3]ИЖКХ!P12+'[3]Чистый двор'!P12+[3]Жилище!P13+[3]Прогресс!P12+'[3]Наш дом'!P13+[3]Уют!P13+[3]Радуга!P12</f>
        <v>0</v>
      </c>
      <c r="Q12" s="20">
        <f>[3]АМЖКУ!Q12+[3]СЖКХ!Q12+[3]ГРЭС!Q12+[3]ЖКХ!Q12+[3]ИЖКХ!Q12+'[3]Чистый двор'!Q12+[3]Жилище!Q13+[3]Прогресс!Q12+'[3]Наш дом'!Q13+[3]Уют!Q13+[3]Радуга!Q12</f>
        <v>0</v>
      </c>
      <c r="R12" s="20">
        <f>[3]АМЖКУ!R12+[3]СЖКХ!R12+[3]ГРЭС!R12+[3]ЖКХ!R12+[3]ИЖКХ!R12+'[3]Чистый двор'!R12+[3]Жилище!R13+[3]Прогресс!R12+'[3]Наш дом'!R13+[3]Уют!R13+[3]Радуга!R12</f>
        <v>0</v>
      </c>
    </row>
    <row r="13" spans="1:18" ht="25.5" customHeight="1" x14ac:dyDescent="0.25">
      <c r="A13" s="28"/>
      <c r="B13" s="31"/>
      <c r="C13" s="19" t="s">
        <v>18</v>
      </c>
      <c r="D13" s="20">
        <f t="shared" si="2"/>
        <v>350</v>
      </c>
      <c r="E13" s="20">
        <f t="shared" ref="E13" si="3">SUM(G13:I13)</f>
        <v>0</v>
      </c>
      <c r="F13" s="20">
        <f>[3]АМЖКУ!F13+[3]СЖКХ!F13+[3]ГРЭС!F13+[3]ЖКХ!F13+[3]ИЖКХ!F13+'[3]Чистый двор'!F13+[3]Жилище!F14+[3]Прогресс!F13+'[3]Наш дом'!F14+[3]Уют!F14+[3]Радуга!F13</f>
        <v>350</v>
      </c>
      <c r="G13" s="20">
        <f>[3]АМЖКУ!G13+[3]СЖКХ!G13+[3]ГРЭС!G13+[3]ЖКХ!G13+[3]ИЖКХ!G13+'[3]Чистый двор'!G13+[3]Жилище!G14+[3]Прогресс!G13+'[3]Наш дом'!G14+[3]Уют!G14+[3]Радуга!G13</f>
        <v>0</v>
      </c>
      <c r="H13" s="20">
        <f>[3]АМЖКУ!H13+[3]СЖКХ!H13+[3]ГРЭС!H13+[3]ЖКХ!H13+[3]ИЖКХ!H13+'[3]Чистый двор'!H13+[3]Жилище!H14+[3]Прогресс!H13+'[3]Наш дом'!H14+[3]Уют!H14+[3]Радуга!H13</f>
        <v>0</v>
      </c>
      <c r="I13" s="20">
        <f>[3]АМЖКУ!I13+[3]СЖКХ!I13+[3]ГРЭС!I13+[3]ЖКХ!I13+[3]ИЖКХ!I13+'[3]Чистый двор'!I13+[3]Жилище!I14+[3]Прогресс!I13+'[3]Наш дом'!I14+[3]Уют!I14+[3]Радуга!I13</f>
        <v>0</v>
      </c>
      <c r="J13" s="20">
        <f>[3]АМЖКУ!J13+[3]СЖКХ!J13+[3]ГРЭС!J13+[3]ЖКХ!J13+[3]ИЖКХ!J13+'[3]Чистый двор'!J13+[3]Жилище!J14+[3]Прогресс!J13+'[3]Наш дом'!J14+[3]Уют!J14+[3]Радуга!J13</f>
        <v>0</v>
      </c>
      <c r="K13" s="20">
        <f>[3]АМЖКУ!K13+[3]СЖКХ!K13+[3]ГРЭС!K13+[3]ЖКХ!K13+[3]ИЖКХ!K13+'[3]Чистый двор'!K13+[3]Жилище!K14+[3]Прогресс!K13+'[3]Наш дом'!K14+[3]Уют!K14+[3]Радуга!K13</f>
        <v>0</v>
      </c>
      <c r="L13" s="20">
        <f>[3]АМЖКУ!L13+[3]СЖКХ!L13+[3]ГРЭС!L13+[3]ЖКХ!L13+[3]ИЖКХ!L13+'[3]Чистый двор'!L13+[3]Жилище!L14+[3]Прогресс!L13+'[3]Наш дом'!L14+[3]Уют!L14+[3]Радуга!L13</f>
        <v>0</v>
      </c>
      <c r="M13" s="20">
        <f>[3]АМЖКУ!M13+[3]СЖКХ!M13+[3]ГРЭС!M13+[3]ЖКХ!M13+[3]ИЖКХ!M13+'[3]Чистый двор'!M13+[3]Жилище!M14+[3]Прогресс!M13+'[3]Наш дом'!M14+[3]Уют!M14+[3]Радуга!M13</f>
        <v>0</v>
      </c>
      <c r="N13" s="20">
        <f>[3]АМЖКУ!N13+[3]СЖКХ!N13+[3]ГРЭС!N13+[3]ЖКХ!N13+[3]ИЖКХ!N13+'[3]Чистый двор'!N13+[3]Жилище!N14+[3]Прогресс!N13+'[3]Наш дом'!N14+[3]Уют!N14+[3]Радуга!N13</f>
        <v>0</v>
      </c>
      <c r="O13" s="20">
        <f>[3]АМЖКУ!O13+[3]СЖКХ!O13+[3]ГРЭС!O13+[3]ЖКХ!O13+[3]ИЖКХ!O13+'[3]Чистый двор'!O13+[3]Жилище!O14+[3]Прогресс!O13+'[3]Наш дом'!O14+[3]Уют!O14+[3]Радуга!O13</f>
        <v>0</v>
      </c>
      <c r="P13" s="20">
        <f>[3]АМЖКУ!P13+[3]СЖКХ!P13+[3]ГРЭС!P13+[3]ЖКХ!P13+[3]ИЖКХ!P13+'[3]Чистый двор'!P13+[3]Жилище!P14+[3]Прогресс!P13+'[3]Наш дом'!P14+[3]Уют!P14+[3]Радуга!P13</f>
        <v>0</v>
      </c>
      <c r="Q13" s="20">
        <f>[3]АМЖКУ!Q13+[3]СЖКХ!Q13+[3]ГРЭС!Q13+[3]ЖКХ!Q13+[3]ИЖКХ!Q13+'[3]Чистый двор'!Q13+[3]Жилище!Q14+[3]Прогресс!Q13+'[3]Наш дом'!Q14+[3]Уют!Q14+[3]Радуга!Q13</f>
        <v>0</v>
      </c>
      <c r="R13" s="20">
        <f>[3]АМЖКУ!R13+[3]СЖКХ!R13+[3]ГРЭС!R13+[3]ЖКХ!R13+[3]ИЖКХ!R13+'[3]Чистый двор'!R13+[3]Жилище!R14+[3]Прогресс!R13+'[3]Наш дом'!R14+[3]Уют!R14+[3]Радуга!R13</f>
        <v>0</v>
      </c>
    </row>
    <row r="14" spans="1:18" ht="25.5" customHeight="1" x14ac:dyDescent="0.25">
      <c r="A14" s="28"/>
      <c r="B14" s="31"/>
      <c r="C14" s="19" t="s">
        <v>19</v>
      </c>
      <c r="D14" s="20">
        <f>SUM(F14:J14)</f>
        <v>23324.387999999999</v>
      </c>
      <c r="E14" s="20">
        <f t="shared" ref="E14" si="4">SUM(G14:J14)</f>
        <v>19738.918000000001</v>
      </c>
      <c r="F14" s="20">
        <f>[3]АМЖКУ!F14+[3]СЖКХ!F14+[3]ГРЭС!F14+[3]ЖКХ!F14+[3]ИЖКХ!F14+'[3]Чистый двор'!F14+[3]Жилище!F15+[3]Прогресс!F14+'[3]Наш дом'!F15+[3]Уют!F15+[3]Радуга!F14</f>
        <v>3585.47</v>
      </c>
      <c r="G14" s="20">
        <f>[3]АМЖКУ!G14+[3]СЖКХ!G14+[3]ГРЭС!G14+[3]ЖКХ!G14+[3]ИЖКХ!G14+'[3]Чистый двор'!G14+[3]Жилище!G15+[3]Прогресс!G14+'[3]Наш дом'!G15+[3]Уют!G15+[3]Радуга!G14</f>
        <v>1429.56</v>
      </c>
      <c r="H14" s="20">
        <f>[3]АМЖКУ!H14+[3]СЖКХ!H14+[3]ГРЭС!H14+[3]ЖКХ!H14+[3]ИЖКХ!H14+'[3]Чистый двор'!H14+[3]Жилище!H15+[3]Прогресс!H14+'[3]Наш дом'!H15+[3]Уют!H15+[3]Радуга!H14</f>
        <v>1339.7280000000001</v>
      </c>
      <c r="I14" s="20">
        <f>[3]АМЖКУ!I14+[3]СЖКХ!I14+[3]ГРЭС!I14+[3]ЖКХ!I14+[3]ИЖКХ!I14+'[3]Чистый двор'!I14+[3]Жилище!I15+[3]Прогресс!I14+'[3]Наш дом'!I15+[3]Уют!I15+[3]Радуга!I14</f>
        <v>12663.95</v>
      </c>
      <c r="J14" s="20">
        <f>[3]АМЖКУ!J14+[3]СЖКХ!J14+[3]ГРЭС!J14+[3]ЖКХ!J14+[3]ИЖКХ!J14+'[3]Чистый двор'!J14+[3]Жилище!J15+[3]Прогресс!J14+'[3]Наш дом'!J15+[3]Уют!J15+[3]Радуга!J14</f>
        <v>4305.68</v>
      </c>
      <c r="K14" s="20">
        <f>[3]АМЖКУ!K14+[3]СЖКХ!K14+[3]ГРЭС!K14+[3]ЖКХ!K14+[3]ИЖКХ!K14+'[3]Чистый двор'!K14+[3]Жилище!K15+[3]Прогресс!K14+'[3]Наш дом'!K15+[3]Уют!K15+[3]Радуга!K14</f>
        <v>0</v>
      </c>
      <c r="L14" s="20">
        <f>[3]АМЖКУ!L14+[3]СЖКХ!L14+[3]ГРЭС!L14+[3]ЖКХ!L14+[3]ИЖКХ!L14+'[3]Чистый двор'!L14+[3]Жилище!L15+[3]Прогресс!L14+'[3]Наш дом'!L15+[3]Уют!L15+[3]Радуга!L14</f>
        <v>0</v>
      </c>
      <c r="M14" s="20">
        <f>[3]АМЖКУ!M14+[3]СЖКХ!M14+[3]ГРЭС!M14+[3]ЖКХ!M14+[3]ИЖКХ!M14+'[3]Чистый двор'!M14+[3]Жилище!M15+[3]Прогресс!M14+'[3]Наш дом'!M15+[3]Уют!M15+[3]Радуга!M14</f>
        <v>0</v>
      </c>
      <c r="N14" s="20">
        <f>[3]АМЖКУ!N14+[3]СЖКХ!N14+[3]ГРЭС!N14+[3]ЖКХ!N14+[3]ИЖКХ!N14+'[3]Чистый двор'!N14+[3]Жилище!N15+[3]Прогресс!N14+'[3]Наш дом'!N15+[3]Уют!N15+[3]Радуга!N14</f>
        <v>0</v>
      </c>
      <c r="O14" s="20">
        <f>[3]АМЖКУ!O14+[3]СЖКХ!O14+[3]ГРЭС!O14+[3]ЖКХ!O14+[3]ИЖКХ!O14+'[3]Чистый двор'!O14+[3]Жилище!O15+[3]Прогресс!O14+'[3]Наш дом'!O15+[3]Уют!O15+[3]Радуга!O14</f>
        <v>0</v>
      </c>
      <c r="P14" s="20">
        <f>[3]АМЖКУ!P14+[3]СЖКХ!P14+[3]ГРЭС!P14+[3]ЖКХ!P14+[3]ИЖКХ!P14+'[3]Чистый двор'!P14+[3]Жилище!P15+[3]Прогресс!P14+'[3]Наш дом'!P15+[3]Уют!P15+[3]Радуга!P14</f>
        <v>0</v>
      </c>
      <c r="Q14" s="20">
        <f>[3]АМЖКУ!Q14+[3]СЖКХ!Q14+[3]ГРЭС!Q14+[3]ЖКХ!Q14+[3]ИЖКХ!Q14+'[3]Чистый двор'!Q14+[3]Жилище!Q15+[3]Прогресс!Q14+'[3]Наш дом'!Q15+[3]Уют!Q15+[3]Радуга!Q14</f>
        <v>0</v>
      </c>
      <c r="R14" s="20">
        <f>[3]АМЖКУ!R14+[3]СЖКХ!R14+[3]ГРЭС!R14+[3]ЖКХ!R14+[3]ИЖКХ!R14+'[3]Чистый двор'!R14+[3]Жилище!R15+[3]Прогресс!R14+'[3]Наш дом'!R15+[3]Уют!R15+[3]Радуга!R14</f>
        <v>0</v>
      </c>
    </row>
    <row r="15" spans="1:18" ht="15.75" customHeight="1" x14ac:dyDescent="0.25">
      <c r="A15" s="29"/>
      <c r="B15" s="31"/>
      <c r="C15" s="13" t="s">
        <v>7</v>
      </c>
      <c r="D15" s="21">
        <f>D8+D9+D14</f>
        <v>232054.93979</v>
      </c>
      <c r="E15" s="21">
        <f t="shared" ref="E15:Q15" si="5">E8+E9+E14</f>
        <v>126618.86052</v>
      </c>
      <c r="F15" s="21">
        <f t="shared" si="5"/>
        <v>66921.13927</v>
      </c>
      <c r="G15" s="21">
        <f t="shared" si="5"/>
        <v>43323.282310000002</v>
      </c>
      <c r="H15" s="21">
        <f t="shared" si="5"/>
        <v>30460.484669999998</v>
      </c>
      <c r="I15" s="21">
        <f t="shared" si="5"/>
        <v>48529.413539999994</v>
      </c>
      <c r="J15" s="21">
        <f t="shared" si="5"/>
        <v>42820.619999999995</v>
      </c>
      <c r="K15" s="21">
        <f>K8+K9+K14</f>
        <v>1694</v>
      </c>
      <c r="L15" s="21">
        <f t="shared" si="5"/>
        <v>25004.82</v>
      </c>
      <c r="M15" s="21">
        <f t="shared" si="5"/>
        <v>1211</v>
      </c>
      <c r="N15" s="21">
        <f t="shared" si="5"/>
        <v>19815.16</v>
      </c>
      <c r="O15" s="21">
        <f t="shared" si="5"/>
        <v>12</v>
      </c>
      <c r="P15" s="21">
        <f t="shared" si="5"/>
        <v>698.65</v>
      </c>
      <c r="Q15" s="21">
        <f t="shared" si="5"/>
        <v>10145.75</v>
      </c>
      <c r="R15" s="21">
        <f>R8+R9+R14</f>
        <v>580.63</v>
      </c>
    </row>
    <row r="16" spans="1:18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0.25" x14ac:dyDescent="0.3">
      <c r="A18" s="39" t="s">
        <v>31</v>
      </c>
      <c r="B18" s="39"/>
      <c r="C18" s="5"/>
      <c r="D18" s="5"/>
      <c r="E18" s="6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7" t="s">
        <v>3</v>
      </c>
    </row>
    <row r="19" spans="1:18" ht="99.75" customHeight="1" x14ac:dyDescent="0.25">
      <c r="A19" s="32" t="s">
        <v>13</v>
      </c>
      <c r="B19" s="32" t="s">
        <v>4</v>
      </c>
      <c r="C19" s="33" t="s">
        <v>0</v>
      </c>
      <c r="D19" s="30" t="s">
        <v>5</v>
      </c>
      <c r="E19" s="30" t="s">
        <v>6</v>
      </c>
      <c r="F19" s="36" t="s">
        <v>1</v>
      </c>
      <c r="G19" s="37"/>
      <c r="H19" s="37"/>
      <c r="I19" s="38"/>
      <c r="J19" s="33" t="s">
        <v>12</v>
      </c>
      <c r="K19" s="32" t="s">
        <v>20</v>
      </c>
      <c r="L19" s="32"/>
      <c r="M19" s="32" t="s">
        <v>21</v>
      </c>
      <c r="N19" s="32"/>
      <c r="O19" s="32" t="s">
        <v>22</v>
      </c>
      <c r="P19" s="32"/>
      <c r="Q19" s="32" t="s">
        <v>23</v>
      </c>
      <c r="R19" s="32" t="s">
        <v>29</v>
      </c>
    </row>
    <row r="20" spans="1:18" ht="90" x14ac:dyDescent="0.25">
      <c r="A20" s="32"/>
      <c r="B20" s="32"/>
      <c r="C20" s="34"/>
      <c r="D20" s="30"/>
      <c r="E20" s="30"/>
      <c r="F20" s="18" t="s">
        <v>8</v>
      </c>
      <c r="G20" s="18" t="s">
        <v>9</v>
      </c>
      <c r="H20" s="18" t="s">
        <v>10</v>
      </c>
      <c r="I20" s="18" t="s">
        <v>11</v>
      </c>
      <c r="J20" s="34"/>
      <c r="K20" s="14" t="s">
        <v>24</v>
      </c>
      <c r="L20" s="18" t="s">
        <v>25</v>
      </c>
      <c r="M20" s="14" t="s">
        <v>26</v>
      </c>
      <c r="N20" s="18" t="s">
        <v>27</v>
      </c>
      <c r="O20" s="14" t="s">
        <v>26</v>
      </c>
      <c r="P20" s="18" t="s">
        <v>27</v>
      </c>
      <c r="Q20" s="32"/>
      <c r="R20" s="32"/>
    </row>
    <row r="21" spans="1:18" x14ac:dyDescent="0.25">
      <c r="A21" s="11">
        <v>1</v>
      </c>
      <c r="B21" s="12">
        <v>2</v>
      </c>
      <c r="C21" s="11">
        <v>3</v>
      </c>
      <c r="D21" s="11">
        <v>4</v>
      </c>
      <c r="E21" s="12">
        <v>5</v>
      </c>
      <c r="F21" s="11">
        <v>6</v>
      </c>
      <c r="G21" s="11">
        <v>7</v>
      </c>
      <c r="H21" s="12">
        <v>8</v>
      </c>
      <c r="I21" s="11">
        <v>9</v>
      </c>
      <c r="J21" s="11">
        <v>10</v>
      </c>
      <c r="K21" s="12">
        <v>11</v>
      </c>
      <c r="L21" s="11">
        <v>12</v>
      </c>
      <c r="M21" s="11">
        <v>13</v>
      </c>
      <c r="N21" s="12">
        <v>14</v>
      </c>
      <c r="O21" s="11">
        <v>15</v>
      </c>
      <c r="P21" s="11">
        <v>16</v>
      </c>
      <c r="Q21" s="12">
        <v>17</v>
      </c>
      <c r="R21" s="11">
        <v>18</v>
      </c>
    </row>
    <row r="22" spans="1:18" ht="27" customHeight="1" x14ac:dyDescent="0.25">
      <c r="A22" s="27"/>
      <c r="B22" s="31" t="s">
        <v>33</v>
      </c>
      <c r="C22" s="19" t="s">
        <v>14</v>
      </c>
      <c r="D22" s="20">
        <f>SUM(F22:J22)</f>
        <v>934.14717999999993</v>
      </c>
      <c r="E22" s="20">
        <f t="shared" ref="E22" si="6">SUM(G22:J22)</f>
        <v>0</v>
      </c>
      <c r="F22" s="24">
        <f>[3]АМЖКУ!F22+[3]СЖКХ!F22+[3]ГРЭС!F22+[3]ЖКХ!E22+[3]ИЖКХ!E22+[3]Прогресс!F22</f>
        <v>934.14717999999993</v>
      </c>
      <c r="G22" s="24"/>
      <c r="H22" s="24"/>
      <c r="I22" s="24"/>
      <c r="J22" s="24"/>
      <c r="K22" s="26"/>
      <c r="L22" s="26"/>
      <c r="M22" s="26"/>
      <c r="N22" s="26"/>
      <c r="O22" s="26"/>
      <c r="P22" s="26"/>
      <c r="Q22" s="26"/>
      <c r="R22" s="26"/>
    </row>
    <row r="23" spans="1:18" ht="27" customHeight="1" x14ac:dyDescent="0.25">
      <c r="A23" s="28"/>
      <c r="B23" s="31"/>
      <c r="C23" s="19" t="s">
        <v>28</v>
      </c>
      <c r="D23" s="20">
        <f>D24</f>
        <v>182680.57259999998</v>
      </c>
      <c r="E23" s="20">
        <f>SUM(G23:I23)</f>
        <v>106880.60053</v>
      </c>
      <c r="F23" s="20">
        <f t="shared" ref="F23:R23" si="7">F24</f>
        <v>45360.252069999995</v>
      </c>
      <c r="G23" s="20">
        <f t="shared" si="7"/>
        <v>34253.727829999996</v>
      </c>
      <c r="H23" s="20">
        <f t="shared" si="7"/>
        <v>29740.224249999999</v>
      </c>
      <c r="I23" s="20">
        <f t="shared" si="7"/>
        <v>42886.648450000001</v>
      </c>
      <c r="J23" s="20">
        <f t="shared" si="7"/>
        <v>30439.719999999998</v>
      </c>
      <c r="K23" s="20">
        <f t="shared" si="7"/>
        <v>2828</v>
      </c>
      <c r="L23" s="20">
        <f t="shared" si="7"/>
        <v>32343.641</v>
      </c>
      <c r="M23" s="20">
        <f t="shared" si="7"/>
        <v>963</v>
      </c>
      <c r="N23" s="20">
        <f t="shared" si="7"/>
        <v>29243.296999999999</v>
      </c>
      <c r="O23" s="20">
        <f t="shared" si="7"/>
        <v>71</v>
      </c>
      <c r="P23" s="20">
        <f t="shared" si="7"/>
        <v>5512.54</v>
      </c>
      <c r="Q23" s="20">
        <f t="shared" si="7"/>
        <v>5856.0779999999995</v>
      </c>
      <c r="R23" s="20">
        <f t="shared" si="7"/>
        <v>4095</v>
      </c>
    </row>
    <row r="24" spans="1:18" ht="27" customHeight="1" x14ac:dyDescent="0.25">
      <c r="A24" s="28"/>
      <c r="B24" s="31"/>
      <c r="C24" s="19" t="s">
        <v>15</v>
      </c>
      <c r="D24" s="20">
        <f>D25+D26+D27</f>
        <v>182680.57259999998</v>
      </c>
      <c r="E24" s="20">
        <f>SUM(G24:I24)</f>
        <v>106880.60053</v>
      </c>
      <c r="F24" s="20">
        <f t="shared" ref="F24:J24" si="8">F25+F26+F27</f>
        <v>45360.252069999995</v>
      </c>
      <c r="G24" s="20">
        <f t="shared" si="8"/>
        <v>34253.727829999996</v>
      </c>
      <c r="H24" s="20">
        <f t="shared" si="8"/>
        <v>29740.224249999999</v>
      </c>
      <c r="I24" s="20">
        <f t="shared" si="8"/>
        <v>42886.648450000001</v>
      </c>
      <c r="J24" s="20">
        <f t="shared" si="8"/>
        <v>30439.719999999998</v>
      </c>
      <c r="K24" s="20">
        <f>K25+K26+K27</f>
        <v>2828</v>
      </c>
      <c r="L24" s="20">
        <f t="shared" ref="L24:R24" si="9">L25+L26+L27</f>
        <v>32343.641</v>
      </c>
      <c r="M24" s="20">
        <f t="shared" si="9"/>
        <v>963</v>
      </c>
      <c r="N24" s="20">
        <f t="shared" si="9"/>
        <v>29243.296999999999</v>
      </c>
      <c r="O24" s="20">
        <f t="shared" si="9"/>
        <v>71</v>
      </c>
      <c r="P24" s="20">
        <f t="shared" si="9"/>
        <v>5512.54</v>
      </c>
      <c r="Q24" s="20">
        <f t="shared" si="9"/>
        <v>5856.0779999999995</v>
      </c>
      <c r="R24" s="20">
        <f t="shared" si="9"/>
        <v>4095</v>
      </c>
    </row>
    <row r="25" spans="1:18" ht="27" customHeight="1" x14ac:dyDescent="0.25">
      <c r="A25" s="28"/>
      <c r="B25" s="31"/>
      <c r="C25" s="19" t="s">
        <v>16</v>
      </c>
      <c r="D25" s="20">
        <f>SUM(F25:J25)</f>
        <v>164004.16259999998</v>
      </c>
      <c r="E25" s="20">
        <f>SUM(G25:I25)</f>
        <v>95583.630529999995</v>
      </c>
      <c r="F25" s="20">
        <f>[3]АМЖКУ!F25+[3]СЖКХ!F25+[3]ГРЭС!F25+[3]ЖКХ!F25+[3]ИЖКХ!F25+'[3]Чистый двор'!F25+[3]Жилище!F26+[3]Прогресс!F25+'[3]Наш дом'!F26+[3]Уют!F26+[3]Радуга!F25</f>
        <v>41872.472069999996</v>
      </c>
      <c r="G25" s="20">
        <f>[3]АМЖКУ!G25+[3]СЖКХ!G25+[3]ГРЭС!G25+[3]ЖКХ!G25+[3]ИЖКХ!G25+'[3]Чистый двор'!G25+[3]Жилище!G26+[3]Прогресс!G25+'[3]Наш дом'!G26+[3]Уют!G26+[3]Радуга!G25</f>
        <v>30828.187829999999</v>
      </c>
      <c r="H25" s="20">
        <f>[3]АМЖКУ!H25+[3]СЖКХ!H25+[3]ГРЭС!H25+[3]ЖКХ!H25+[3]ИЖКХ!H25+'[3]Чистый двор'!H25+[3]Жилище!H26+[3]Прогресс!H25+'[3]Наш дом'!H26+[3]Уют!H26+[3]Радуга!H25</f>
        <v>27257.90425</v>
      </c>
      <c r="I25" s="20">
        <f>[3]АМЖКУ!I25+[3]СЖКХ!I25+[3]ГРЭС!I25+[3]ЖКХ!I25+[3]ИЖКХ!I25+'[3]Чистый двор'!I25+[3]Жилище!I26+[3]Прогресс!I25+'[3]Наш дом'!I26+[3]Уют!I26+[3]Радуга!I25</f>
        <v>37497.53845</v>
      </c>
      <c r="J25" s="20">
        <f>[3]АМЖКУ!J25+[3]СЖКХ!J25+[3]ГРЭС!J25+[3]ЖКХ!J25+[3]ИЖКХ!J25+'[3]Чистый двор'!J25+[3]Жилище!J26+[3]Прогресс!J25+'[3]Наш дом'!J26+[3]Уют!J26+[3]Радуга!J25</f>
        <v>26548.059999999998</v>
      </c>
      <c r="K25" s="20">
        <f>[3]АМЖКУ!K25+[3]СЖКХ!K25+[3]ГРЭС!K25+[3]ЖКХ!K25+[3]ИЖКХ!K25+'[3]Чистый двор'!K25+[3]Жилище!K26+[3]Прогресс!K25+'[3]Наш дом'!K26+[3]Уют!K26+[3]Радуга!K25</f>
        <v>2820</v>
      </c>
      <c r="L25" s="20">
        <f>[3]АМЖКУ!L25+[3]СЖКХ!L25+[3]ГРЭС!L25+[3]ЖКХ!L25+[3]ИЖКХ!L25+'[3]Чистый двор'!L25+[3]Жилище!L26+[3]Прогресс!L25+'[3]Наш дом'!L26+[3]Уют!L26+[3]Радуга!L25</f>
        <v>32063.181</v>
      </c>
      <c r="M25" s="20">
        <f>[3]АМЖКУ!M25+[3]СЖКХ!M25+[3]ГРЭС!M25+[3]ЖКХ!M25+[3]ИЖКХ!M25+'[3]Чистый двор'!M25+[3]Жилище!M26+[3]Прогресс!M25+'[3]Наш дом'!M26+[3]Уют!M26+[3]Радуга!M25</f>
        <v>957</v>
      </c>
      <c r="N25" s="20">
        <f>[3]АМЖКУ!N25+[3]СЖКХ!N25+[3]ГРЭС!N25+[3]ЖКХ!N25+[3]ИЖКХ!N25+'[3]Чистый двор'!N25+[3]Жилище!N26+[3]Прогресс!N25+'[3]Наш дом'!N26+[3]Уют!N26+[3]Радуга!N25</f>
        <v>28900.837</v>
      </c>
      <c r="O25" s="20">
        <f>[3]АМЖКУ!O25+[3]СЖКХ!O25+[3]ГРЭС!O25+[3]ЖКХ!O25+[3]ИЖКХ!O25+'[3]Чистый двор'!O25+[3]Жилище!O26+[3]Прогресс!O25+'[3]Наш дом'!O26+[3]Уют!O26+[3]Радуга!O25</f>
        <v>71</v>
      </c>
      <c r="P25" s="20">
        <f>[3]АМЖКУ!P25+[3]СЖКХ!P25+[3]ГРЭС!P25+[3]ЖКХ!P25+[3]ИЖКХ!P25+'[3]Чистый двор'!P25+[3]Жилище!P26+[3]Прогресс!P25+'[3]Наш дом'!P26+[3]Уют!P26+[3]Радуга!P25</f>
        <v>5512.54</v>
      </c>
      <c r="Q25" s="20">
        <f>[3]АМЖКУ!Q25+[3]СЖКХ!Q25+[3]ГРЭС!Q25+[3]ЖКХ!Q25+[3]ИЖКХ!Q25+'[3]Чистый двор'!Q25+[3]Жилище!Q26+[3]Прогресс!Q25+'[3]Наш дом'!Q26+[3]Уют!Q26+[3]Радуга!Q25</f>
        <v>5856.0779999999995</v>
      </c>
      <c r="R25" s="20">
        <f>[3]АМЖКУ!R25+[3]СЖКХ!R25+[3]ГРЭС!R25+[3]ЖКХ!R25+[3]ИЖКХ!R25+'[3]Чистый двор'!R25+[3]Жилище!R26+[3]Прогресс!R25+'[3]Наш дом'!R26+[3]Уют!R26+[3]Радуга!R25</f>
        <v>4095</v>
      </c>
    </row>
    <row r="26" spans="1:18" ht="35.25" customHeight="1" x14ac:dyDescent="0.25">
      <c r="A26" s="28"/>
      <c r="B26" s="31"/>
      <c r="C26" s="19" t="s">
        <v>17</v>
      </c>
      <c r="D26" s="20">
        <f t="shared" ref="D26:D28" si="10">SUM(F26:J26)</f>
        <v>18648.45</v>
      </c>
      <c r="E26" s="20">
        <f>SUM(G26:I26)</f>
        <v>11296.970000000001</v>
      </c>
      <c r="F26" s="20">
        <f>[3]АМЖКУ!F26+[3]СЖКХ!F26+[3]ГРЭС!F26+[3]ЖКХ!F26+[3]ИЖКХ!F26+'[3]Чистый двор'!F26+[3]Жилище!F27+[3]Прогресс!F26+'[3]Наш дом'!F27+[3]Уют!F27+[3]Радуга!F26</f>
        <v>3459.8199999999997</v>
      </c>
      <c r="G26" s="20">
        <f>[3]АМЖКУ!G26+[3]СЖКХ!G26+[3]ГРЭС!G26+[3]ЖКХ!G26+[3]ИЖКХ!G26+'[3]Чистый двор'!G26+[3]Жилище!G27+[3]Прогресс!G26+'[3]Наш дом'!G27+[3]Уют!G27+[3]Радуга!G26</f>
        <v>3425.54</v>
      </c>
      <c r="H26" s="20">
        <f>[3]АМЖКУ!H26+[3]СЖКХ!H26+[3]ГРЭС!H26+[3]ЖКХ!H26+[3]ИЖКХ!H26+'[3]Чистый двор'!H26+[3]Жилище!H27+[3]Прогресс!H26+'[3]Наш дом'!H27+[3]Уют!H27+[3]Радуга!H26</f>
        <v>2482.3200000000002</v>
      </c>
      <c r="I26" s="20">
        <f>[3]АМЖКУ!I26+[3]СЖКХ!I26+[3]ГРЭС!I26+[3]ЖКХ!I26+[3]ИЖКХ!I26+'[3]Чистый двор'!I26+[3]Жилище!I27+[3]Прогресс!I26+'[3]Наш дом'!I27+[3]Уют!I27+[3]Радуга!I26</f>
        <v>5389.11</v>
      </c>
      <c r="J26" s="20">
        <f>[3]АМЖКУ!J26+[3]СЖКХ!J26+[3]ГРЭС!J26+[3]ЖКХ!J26+[3]ИЖКХ!J26+'[3]Чистый двор'!J26+[3]Жилище!J27+[3]Прогресс!J26+'[3]Наш дом'!J27+[3]Уют!J27+[3]Радуга!J26</f>
        <v>3891.6600000000003</v>
      </c>
      <c r="K26" s="20">
        <f>[3]АМЖКУ!K26+[3]СЖКХ!K26+[3]ГРЭС!K26+[3]ЖКХ!K26+[3]ИЖКХ!K26+'[3]Чистый двор'!K26+[3]Жилище!K27+[3]Прогресс!K26+'[3]Наш дом'!K27+[3]Уют!K27+[3]Радуга!K26</f>
        <v>8</v>
      </c>
      <c r="L26" s="20">
        <f>[3]АМЖКУ!L26+[3]СЖКХ!L26+[3]ГРЭС!L26+[3]ЖКХ!L26+[3]ИЖКХ!L26+'[3]Чистый двор'!L26+[3]Жилище!L27+[3]Прогресс!L26+'[3]Наш дом'!L27+[3]Уют!L27+[3]Радуга!L26</f>
        <v>280.46000000000004</v>
      </c>
      <c r="M26" s="20">
        <f>[3]АМЖКУ!M26+[3]СЖКХ!M26+[3]ГРЭС!M26+[3]ЖКХ!M26+[3]ИЖКХ!M26+'[3]Чистый двор'!M26+[3]Жилище!M27+[3]Прогресс!M26+'[3]Наш дом'!M27+[3]Уют!M27+[3]Радуга!M26</f>
        <v>6</v>
      </c>
      <c r="N26" s="20">
        <f>[3]АМЖКУ!N26+[3]СЖКХ!N26+[3]ГРЭС!N26+[3]ЖКХ!N26+[3]ИЖКХ!N26+'[3]Чистый двор'!N26+[3]Жилище!N27+[3]Прогресс!N26+'[3]Наш дом'!N27+[3]Уют!N27+[3]Радуга!N26</f>
        <v>342.46</v>
      </c>
      <c r="O26" s="20">
        <f>[3]АМЖКУ!O26+[3]СЖКХ!O26+[3]ГРЭС!O26+[3]ЖКХ!O26+[3]ИЖКХ!O26+'[3]Чистый двор'!O26+[3]Жилище!O27+[3]Прогресс!O26+'[3]Наш дом'!O27+[3]Уют!O27+[3]Радуга!O26</f>
        <v>0</v>
      </c>
      <c r="P26" s="20">
        <f>[3]АМЖКУ!P26+[3]СЖКХ!P26+[3]ГРЭС!P26+[3]ЖКХ!P26+[3]ИЖКХ!P26+'[3]Чистый двор'!P26+[3]Жилище!P27+[3]Прогресс!P26+'[3]Наш дом'!P27+[3]Уют!P27+[3]Радуга!P26</f>
        <v>0</v>
      </c>
      <c r="Q26" s="20">
        <f>[3]АМЖКУ!Q26+[3]СЖКХ!Q26+[3]ГРЭС!Q26+[3]ЖКХ!Q26+[3]ИЖКХ!Q26+'[3]Чистый двор'!Q26+[3]Жилище!Q27+[3]Прогресс!Q26+'[3]Наш дом'!Q27+[3]Уют!Q27+[3]Радуга!Q26</f>
        <v>0</v>
      </c>
      <c r="R26" s="20">
        <f>[3]АМЖКУ!R26+[3]СЖКХ!R26+[3]ГРЭС!R26+[3]ЖКХ!R26+[3]ИЖКХ!R26+'[3]Чистый двор'!R26+[3]Жилище!R27+[3]Прогресс!R26+'[3]Наш дом'!R27+[3]Уют!R27+[3]Радуга!R26</f>
        <v>0</v>
      </c>
    </row>
    <row r="27" spans="1:18" ht="27" customHeight="1" x14ac:dyDescent="0.25">
      <c r="A27" s="28"/>
      <c r="B27" s="31"/>
      <c r="C27" s="19" t="s">
        <v>18</v>
      </c>
      <c r="D27" s="20">
        <f t="shared" si="10"/>
        <v>27.96</v>
      </c>
      <c r="E27" s="20">
        <f t="shared" ref="E27:E28" si="11">SUM(G27:I27)</f>
        <v>0</v>
      </c>
      <c r="F27" s="20">
        <f>[3]АМЖКУ!F27+[3]СЖКХ!F27+[3]ГРЭС!F27+[3]ЖКХ!F27+[3]ИЖКХ!F27+'[3]Чистый двор'!F27+[3]Жилище!F28+[3]Прогресс!F27+'[3]Наш дом'!F28+[3]Уют!F28+[3]Радуга!F27</f>
        <v>27.96</v>
      </c>
      <c r="G27" s="20">
        <f>[3]АМЖКУ!G27+[3]СЖКХ!G27+[3]ГРЭС!G27+[3]ЖКХ!G27+[3]ИЖКХ!G27+'[3]Чистый двор'!G27+[3]Жилище!G28+[3]Прогресс!G27+'[3]Наш дом'!G28+[3]Уют!G28+[3]Радуга!G27</f>
        <v>0</v>
      </c>
      <c r="H27" s="20">
        <f>[3]АМЖКУ!H27+[3]СЖКХ!H27+[3]ГРЭС!H27+[3]ЖКХ!H27+[3]ИЖКХ!H27+'[3]Чистый двор'!H27+[3]Жилище!H28+[3]Прогресс!H27+'[3]Наш дом'!H28+[3]Уют!H28+[3]Радуга!H27</f>
        <v>0</v>
      </c>
      <c r="I27" s="20">
        <f>[3]АМЖКУ!I27+[3]СЖКХ!I27+[3]ГРЭС!I27+[3]ЖКХ!I27+[3]ИЖКХ!I27+'[3]Чистый двор'!I27+[3]Жилище!I28+[3]Прогресс!I27+'[3]Наш дом'!I28+[3]Уют!I28+[3]Радуга!I27</f>
        <v>0</v>
      </c>
      <c r="J27" s="20">
        <f>[3]АМЖКУ!J27+[3]СЖКХ!J27+[3]ГРЭС!J27+[3]ЖКХ!J27+[3]ИЖКХ!J27+'[3]Чистый двор'!J27+[3]Жилище!J28+[3]Прогресс!J27+'[3]Наш дом'!J28+[3]Уют!J28+[3]Радуга!J27</f>
        <v>0</v>
      </c>
      <c r="K27" s="20">
        <f>[3]АМЖКУ!K27+[3]СЖКХ!K27+[3]ГРЭС!K27+[3]ЖКХ!K27+[3]ИЖКХ!K27+'[3]Чистый двор'!K27+[3]Жилище!K28+[3]Прогресс!K27+'[3]Наш дом'!K28+[3]Уют!K28+[3]Радуга!K27</f>
        <v>0</v>
      </c>
      <c r="L27" s="20">
        <f>[3]АМЖКУ!L27+[3]СЖКХ!L27+[3]ГРЭС!L27+[3]ЖКХ!L27+[3]ИЖКХ!L27+'[3]Чистый двор'!L27+[3]Жилище!L28+[3]Прогресс!L27+'[3]Наш дом'!L28+[3]Уют!L28+[3]Радуга!L27</f>
        <v>0</v>
      </c>
      <c r="M27" s="20">
        <f>[3]АМЖКУ!M27+[3]СЖКХ!M27+[3]ГРЭС!M27+[3]ЖКХ!M27+[3]ИЖКХ!M27+'[3]Чистый двор'!M27+[3]Жилище!M28+[3]Прогресс!M27+'[3]Наш дом'!M28+[3]Уют!M28+[3]Радуга!M27</f>
        <v>0</v>
      </c>
      <c r="N27" s="20">
        <f>[3]АМЖКУ!N27+[3]СЖКХ!N27+[3]ГРЭС!N27+[3]ЖКХ!N27+[3]ИЖКХ!N27+'[3]Чистый двор'!N27+[3]Жилище!N28+[3]Прогресс!N27+'[3]Наш дом'!N28+[3]Уют!N28+[3]Радуга!N27</f>
        <v>0</v>
      </c>
      <c r="O27" s="20">
        <f>[3]АМЖКУ!O27+[3]СЖКХ!O27+[3]ГРЭС!O27+[3]ЖКХ!O27+[3]ИЖКХ!O27+'[3]Чистый двор'!O27+[3]Жилище!O28+[3]Прогресс!O27+'[3]Наш дом'!O28+[3]Уют!O28+[3]Радуга!O27</f>
        <v>0</v>
      </c>
      <c r="P27" s="20">
        <f>[3]АМЖКУ!P27+[3]СЖКХ!P27+[3]ГРЭС!P27+[3]ЖКХ!P27+[3]ИЖКХ!P27+'[3]Чистый двор'!P27+[3]Жилище!P28+[3]Прогресс!P27+'[3]Наш дом'!P28+[3]Уют!P28+[3]Радуга!P27</f>
        <v>0</v>
      </c>
      <c r="Q27" s="20">
        <f>[3]АМЖКУ!Q27+[3]СЖКХ!Q27+[3]ГРЭС!Q27+[3]ЖКХ!Q27+[3]ИЖКХ!Q27+'[3]Чистый двор'!Q27+[3]Жилище!Q28+[3]Прогресс!Q27+'[3]Наш дом'!Q28+[3]Уют!Q28+[3]Радуга!Q27</f>
        <v>0</v>
      </c>
      <c r="R27" s="20">
        <f>[3]АМЖКУ!R27+[3]СЖКХ!R27+[3]ГРЭС!R27+[3]ЖКХ!R27+[3]ИЖКХ!R27+'[3]Чистый двор'!R27+[3]Жилище!R28+[3]Прогресс!R27+'[3]Наш дом'!R28+[3]Уют!R28+[3]Радуга!R27</f>
        <v>0</v>
      </c>
    </row>
    <row r="28" spans="1:18" ht="27" customHeight="1" x14ac:dyDescent="0.25">
      <c r="A28" s="28"/>
      <c r="B28" s="31"/>
      <c r="C28" s="19" t="s">
        <v>19</v>
      </c>
      <c r="D28" s="20">
        <f t="shared" si="10"/>
        <v>45969.37</v>
      </c>
      <c r="E28" s="20">
        <f t="shared" si="11"/>
        <v>39231.320000000007</v>
      </c>
      <c r="F28" s="20">
        <f>[3]АМЖКУ!F28+[3]СЖКХ!F28+[3]ГРЭС!F28+[3]ЖКХ!F28+[3]ИЖКХ!F28+'[3]Чистый двор'!F28+[3]Жилище!F29+[3]Прогресс!F28+'[3]Наш дом'!F29+[3]Уют!F29+[3]Радуга!F28</f>
        <v>3013.79</v>
      </c>
      <c r="G28" s="20">
        <f>[3]АМЖКУ!G28+[3]СЖКХ!G28+[3]ГРЭС!G28+[3]ЖКХ!G28+[3]ИЖКХ!G28+'[3]Чистый двор'!G28+[3]Жилище!G29+[3]Прогресс!G28+'[3]Наш дом'!G29+[3]Уют!G29+[3]Радуга!G28</f>
        <v>18177.46</v>
      </c>
      <c r="H28" s="20">
        <f>[3]АМЖКУ!H28+[3]СЖКХ!H28+[3]ГРЭС!H28+[3]ЖКХ!H28+[3]ИЖКХ!H28+'[3]Чистый двор'!H28+[3]Жилище!H29+[3]Прогресс!H28+'[3]Наш дом'!H29+[3]Уют!H29+[3]Радуга!H28</f>
        <v>19000.2</v>
      </c>
      <c r="I28" s="20">
        <f>[3]АМЖКУ!I28+[3]СЖКХ!I28+[3]ГРЭС!I28+[3]ЖКХ!I28+[3]ИЖКХ!I28+'[3]Чистый двор'!I28+[3]Жилище!I29+[3]Прогресс!I28+'[3]Наш дом'!I29+[3]Уют!I29+[3]Радуга!I28</f>
        <v>2053.66</v>
      </c>
      <c r="J28" s="20">
        <f>[3]АМЖКУ!J28+[3]СЖКХ!J28+[3]ГРЭС!J28+[3]ЖКХ!J28+[3]ИЖКХ!J28+'[3]Чистый двор'!J28+[3]Жилище!J29+[3]Прогресс!J28+'[3]Наш дом'!J29+[3]Уют!J29+[3]Радуга!J28</f>
        <v>3724.26</v>
      </c>
      <c r="K28" s="20">
        <f>[3]АМЖКУ!K28+[3]СЖКХ!K28+[3]ГРЭС!K28+[3]ЖКХ!K28+[3]ИЖКХ!K28+'[3]Чистый двор'!K28+[3]Жилище!K29+[3]Прогресс!K28+'[3]Наш дом'!K29+[3]Уют!K29+[3]Радуга!K28</f>
        <v>0</v>
      </c>
      <c r="L28" s="20">
        <f>[3]АМЖКУ!L28+[3]СЖКХ!L28+[3]ГРЭС!L28+[3]ЖКХ!L28+[3]ИЖКХ!L28+'[3]Чистый двор'!L28+[3]Жилище!L29+[3]Прогресс!L28+'[3]Наш дом'!L29+[3]Уют!L29+[3]Радуга!L28</f>
        <v>16007.56</v>
      </c>
      <c r="M28" s="20">
        <f>[3]АМЖКУ!M28+[3]СЖКХ!M28+[3]ГРЭС!M28+[3]ЖКХ!M28+[3]ИЖКХ!M28+'[3]Чистый двор'!M28+[3]Жилище!M29+[3]Прогресс!M28+'[3]Наш дом'!M29+[3]Уют!M29+[3]Радуга!M28</f>
        <v>0</v>
      </c>
      <c r="N28" s="20">
        <f>[3]АМЖКУ!N28+[3]СЖКХ!N28+[3]ГРЭС!N28+[3]ЖКХ!N28+[3]ИЖКХ!N28+'[3]Чистый двор'!N28+[3]Жилище!N29+[3]Прогресс!N28+'[3]Наш дом'!N29+[3]Уют!N29+[3]Радуга!N28</f>
        <v>0</v>
      </c>
      <c r="O28" s="20">
        <f>[3]АМЖКУ!O28+[3]СЖКХ!O28+[3]ГРЭС!O28+[3]ЖКХ!O28+[3]ИЖКХ!O28+'[3]Чистый двор'!O28+[3]Жилище!O29+[3]Прогресс!O28+'[3]Наш дом'!O29+[3]Уют!O29+[3]Радуга!O28</f>
        <v>0</v>
      </c>
      <c r="P28" s="20">
        <f>[3]АМЖКУ!P28+[3]СЖКХ!P28+[3]ГРЭС!P28+[3]ЖКХ!P28+[3]ИЖКХ!P28+'[3]Чистый двор'!P28+[3]Жилище!P29+[3]Прогресс!P28+'[3]Наш дом'!P29+[3]Уют!P29+[3]Радуга!P28</f>
        <v>0</v>
      </c>
      <c r="Q28" s="20">
        <f>[3]АМЖКУ!Q28+[3]СЖКХ!Q28+[3]ГРЭС!Q28+[3]ЖКХ!Q28+[3]ИЖКХ!Q28+'[3]Чистый двор'!Q28+[3]Жилище!Q29+[3]Прогресс!Q28+'[3]Наш дом'!Q29+[3]Уют!Q29+[3]Радуга!Q28</f>
        <v>0</v>
      </c>
      <c r="R28" s="20">
        <f>[3]АМЖКУ!R28+[3]СЖКХ!R28+[3]ГРЭС!R28+[3]ЖКХ!R28+[3]ИЖКХ!R28+'[3]Чистый двор'!R28+[3]Жилище!R29+[3]Прогресс!R28+'[3]Наш дом'!R29+[3]Уют!R29+[3]Радуга!R28</f>
        <v>0</v>
      </c>
    </row>
    <row r="29" spans="1:18" x14ac:dyDescent="0.25">
      <c r="A29" s="29"/>
      <c r="B29" s="31"/>
      <c r="C29" s="13" t="s">
        <v>7</v>
      </c>
      <c r="D29" s="22">
        <f>D22+D23+D28</f>
        <v>229584.08977999998</v>
      </c>
      <c r="E29" s="22">
        <f>E22+E23+E28</f>
        <v>146111.92053</v>
      </c>
      <c r="F29" s="22">
        <f t="shared" ref="F29:R29" si="12">F22+F23+F28</f>
        <v>49308.189249999996</v>
      </c>
      <c r="G29" s="22">
        <f t="shared" si="12"/>
        <v>52431.187829999995</v>
      </c>
      <c r="H29" s="22">
        <f t="shared" si="12"/>
        <v>48740.424249999996</v>
      </c>
      <c r="I29" s="22">
        <f t="shared" si="12"/>
        <v>44940.308449999997</v>
      </c>
      <c r="J29" s="22">
        <f t="shared" si="12"/>
        <v>34163.979999999996</v>
      </c>
      <c r="K29" s="22">
        <f t="shared" si="12"/>
        <v>2828</v>
      </c>
      <c r="L29" s="22">
        <f t="shared" si="12"/>
        <v>48351.201000000001</v>
      </c>
      <c r="M29" s="22">
        <f t="shared" si="12"/>
        <v>963</v>
      </c>
      <c r="N29" s="22">
        <f t="shared" si="12"/>
        <v>29243.296999999999</v>
      </c>
      <c r="O29" s="22">
        <f t="shared" si="12"/>
        <v>71</v>
      </c>
      <c r="P29" s="22">
        <f>P22+P23+P28</f>
        <v>5512.54</v>
      </c>
      <c r="Q29" s="22">
        <f t="shared" si="12"/>
        <v>5856.0779999999995</v>
      </c>
      <c r="R29" s="22">
        <f t="shared" si="12"/>
        <v>4095</v>
      </c>
    </row>
    <row r="30" spans="1:18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0.25" x14ac:dyDescent="0.3">
      <c r="A32" s="39" t="s">
        <v>32</v>
      </c>
      <c r="B32" s="39"/>
      <c r="C32" s="5"/>
      <c r="D32" s="5"/>
      <c r="E32" s="6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7" t="s">
        <v>3</v>
      </c>
    </row>
    <row r="33" spans="1:18" ht="95.25" customHeight="1" x14ac:dyDescent="0.25">
      <c r="A33" s="32" t="s">
        <v>13</v>
      </c>
      <c r="B33" s="32" t="s">
        <v>4</v>
      </c>
      <c r="C33" s="33" t="s">
        <v>0</v>
      </c>
      <c r="D33" s="30" t="s">
        <v>5</v>
      </c>
      <c r="E33" s="30" t="s">
        <v>6</v>
      </c>
      <c r="F33" s="36" t="s">
        <v>1</v>
      </c>
      <c r="G33" s="37"/>
      <c r="H33" s="37"/>
      <c r="I33" s="38"/>
      <c r="J33" s="33" t="s">
        <v>12</v>
      </c>
      <c r="K33" s="32" t="s">
        <v>20</v>
      </c>
      <c r="L33" s="32"/>
      <c r="M33" s="32" t="s">
        <v>21</v>
      </c>
      <c r="N33" s="32"/>
      <c r="O33" s="32" t="s">
        <v>22</v>
      </c>
      <c r="P33" s="32"/>
      <c r="Q33" s="32" t="s">
        <v>23</v>
      </c>
      <c r="R33" s="32" t="s">
        <v>29</v>
      </c>
    </row>
    <row r="34" spans="1:18" ht="90" x14ac:dyDescent="0.25">
      <c r="A34" s="32"/>
      <c r="B34" s="32"/>
      <c r="C34" s="34"/>
      <c r="D34" s="30"/>
      <c r="E34" s="30"/>
      <c r="F34" s="18" t="s">
        <v>8</v>
      </c>
      <c r="G34" s="18" t="s">
        <v>9</v>
      </c>
      <c r="H34" s="18" t="s">
        <v>10</v>
      </c>
      <c r="I34" s="18" t="s">
        <v>11</v>
      </c>
      <c r="J34" s="34"/>
      <c r="K34" s="14" t="s">
        <v>24</v>
      </c>
      <c r="L34" s="18" t="s">
        <v>25</v>
      </c>
      <c r="M34" s="14" t="s">
        <v>26</v>
      </c>
      <c r="N34" s="18" t="s">
        <v>27</v>
      </c>
      <c r="O34" s="14" t="s">
        <v>26</v>
      </c>
      <c r="P34" s="18" t="s">
        <v>27</v>
      </c>
      <c r="Q34" s="32"/>
      <c r="R34" s="32"/>
    </row>
    <row r="35" spans="1:18" x14ac:dyDescent="0.25">
      <c r="A35" s="11">
        <v>1</v>
      </c>
      <c r="B35" s="12">
        <v>2</v>
      </c>
      <c r="C35" s="11">
        <v>3</v>
      </c>
      <c r="D35" s="11">
        <v>4</v>
      </c>
      <c r="E35" s="12">
        <v>5</v>
      </c>
      <c r="F35" s="11">
        <v>6</v>
      </c>
      <c r="G35" s="11">
        <v>7</v>
      </c>
      <c r="H35" s="12">
        <v>8</v>
      </c>
      <c r="I35" s="11">
        <v>9</v>
      </c>
      <c r="J35" s="11">
        <v>10</v>
      </c>
      <c r="K35" s="12">
        <v>11</v>
      </c>
      <c r="L35" s="11">
        <v>12</v>
      </c>
      <c r="M35" s="11">
        <v>13</v>
      </c>
      <c r="N35" s="12">
        <v>14</v>
      </c>
      <c r="O35" s="11">
        <v>15</v>
      </c>
      <c r="P35" s="11">
        <v>16</v>
      </c>
      <c r="Q35" s="12">
        <v>17</v>
      </c>
      <c r="R35" s="11">
        <v>18</v>
      </c>
    </row>
    <row r="36" spans="1:18" ht="14.25" customHeight="1" x14ac:dyDescent="0.25">
      <c r="A36" s="27"/>
      <c r="B36" s="31" t="s">
        <v>33</v>
      </c>
      <c r="C36" s="19" t="s">
        <v>14</v>
      </c>
      <c r="D36" s="20">
        <f>SUM(F36:J36)</f>
        <v>5771.4966899999999</v>
      </c>
      <c r="E36" s="20">
        <f t="shared" ref="E36" si="13">SUM(G36:J36)</f>
        <v>0</v>
      </c>
      <c r="F36" s="24">
        <f>[3]АМЖКУ!F36+[3]СЖКХ!F36+[3]ГРЭС!F36+[3]ЖКХ!E36+[3]ИЖКХ!E36+[3]Прогресс!F36</f>
        <v>5771.4966899999999</v>
      </c>
      <c r="G36" s="24"/>
      <c r="H36" s="24"/>
      <c r="I36" s="24"/>
      <c r="J36" s="24"/>
      <c r="K36" s="26"/>
      <c r="L36" s="26"/>
      <c r="M36" s="26"/>
      <c r="N36" s="26"/>
      <c r="O36" s="26"/>
      <c r="P36" s="26"/>
      <c r="Q36" s="26"/>
      <c r="R36" s="26"/>
    </row>
    <row r="37" spans="1:18" ht="14.25" customHeight="1" x14ac:dyDescent="0.25">
      <c r="A37" s="28"/>
      <c r="B37" s="31"/>
      <c r="C37" s="19" t="s">
        <v>28</v>
      </c>
      <c r="D37" s="20">
        <f>D38</f>
        <v>169328.93</v>
      </c>
      <c r="E37" s="20">
        <f>SUM(G37:I37)</f>
        <v>102457.33</v>
      </c>
      <c r="F37" s="20">
        <f t="shared" ref="F37:R37" si="14">F38</f>
        <v>33773.81</v>
      </c>
      <c r="G37" s="20">
        <f t="shared" si="14"/>
        <v>43301.4</v>
      </c>
      <c r="H37" s="20">
        <f t="shared" si="14"/>
        <v>20907.79</v>
      </c>
      <c r="I37" s="20">
        <f t="shared" si="14"/>
        <v>38248.14</v>
      </c>
      <c r="J37" s="20">
        <f t="shared" si="14"/>
        <v>33097.79</v>
      </c>
      <c r="K37" s="20">
        <f t="shared" si="14"/>
        <v>968</v>
      </c>
      <c r="L37" s="20">
        <f t="shared" si="14"/>
        <v>19710.27</v>
      </c>
      <c r="M37" s="20">
        <f t="shared" si="14"/>
        <v>549</v>
      </c>
      <c r="N37" s="20">
        <f t="shared" si="14"/>
        <v>11209.71</v>
      </c>
      <c r="O37" s="20">
        <f t="shared" si="14"/>
        <v>265</v>
      </c>
      <c r="P37" s="20">
        <f t="shared" si="14"/>
        <v>14944.58</v>
      </c>
      <c r="Q37" s="20">
        <f t="shared" si="14"/>
        <v>5964.4859999999999</v>
      </c>
      <c r="R37" s="20">
        <f t="shared" si="14"/>
        <v>2024</v>
      </c>
    </row>
    <row r="38" spans="1:18" ht="35.25" customHeight="1" x14ac:dyDescent="0.25">
      <c r="A38" s="28"/>
      <c r="B38" s="31"/>
      <c r="C38" s="19" t="s">
        <v>15</v>
      </c>
      <c r="D38" s="20">
        <f>D39+D40+D41</f>
        <v>169328.93</v>
      </c>
      <c r="E38" s="20">
        <f>SUM(G38:I38)</f>
        <v>102457.33</v>
      </c>
      <c r="F38" s="20">
        <f t="shared" ref="F38:R38" si="15">F39+F40+F41</f>
        <v>33773.81</v>
      </c>
      <c r="G38" s="20">
        <f t="shared" si="15"/>
        <v>43301.4</v>
      </c>
      <c r="H38" s="20">
        <f t="shared" si="15"/>
        <v>20907.79</v>
      </c>
      <c r="I38" s="20">
        <f t="shared" si="15"/>
        <v>38248.14</v>
      </c>
      <c r="J38" s="20">
        <f t="shared" si="15"/>
        <v>33097.79</v>
      </c>
      <c r="K38" s="20">
        <f t="shared" si="15"/>
        <v>968</v>
      </c>
      <c r="L38" s="20">
        <f t="shared" si="15"/>
        <v>19710.27</v>
      </c>
      <c r="M38" s="20">
        <f t="shared" si="15"/>
        <v>549</v>
      </c>
      <c r="N38" s="20">
        <f t="shared" si="15"/>
        <v>11209.71</v>
      </c>
      <c r="O38" s="20">
        <f t="shared" si="15"/>
        <v>265</v>
      </c>
      <c r="P38" s="20">
        <f t="shared" si="15"/>
        <v>14944.58</v>
      </c>
      <c r="Q38" s="20">
        <f t="shared" si="15"/>
        <v>5964.4859999999999</v>
      </c>
      <c r="R38" s="20">
        <f t="shared" si="15"/>
        <v>2024</v>
      </c>
    </row>
    <row r="39" spans="1:18" ht="27.75" customHeight="1" x14ac:dyDescent="0.25">
      <c r="A39" s="28"/>
      <c r="B39" s="31"/>
      <c r="C39" s="19" t="s">
        <v>16</v>
      </c>
      <c r="D39" s="20">
        <f>SUM(F39:J39)</f>
        <v>147474.63</v>
      </c>
      <c r="E39" s="20">
        <f>SUM(G39:I39)</f>
        <v>87301.05</v>
      </c>
      <c r="F39" s="20">
        <f>[3]АМЖКУ!F39+[3]СЖКХ!F39+[3]ГРЭС!F39+[3]ЖКХ!F39+[3]ИЖКХ!F39+'[3]Чистый двор'!F39+[3]Жилище!F40+[3]Прогресс!F39+'[3]Наш дом'!F40+[3]Уют!F40+[3]Радуга!F39</f>
        <v>30601.009999999995</v>
      </c>
      <c r="G39" s="20">
        <f>[3]АМЖКУ!G39+[3]СЖКХ!G39+[3]ГРЭС!G39+[3]ЖКХ!G39+[3]ИЖКХ!G39+'[3]Чистый двор'!G39+[3]Жилище!G40+[3]Прогресс!G39+'[3]Наш дом'!G40+[3]Уют!G40+[3]Радуга!G39</f>
        <v>40066.080000000002</v>
      </c>
      <c r="H39" s="20">
        <f>[3]АМЖКУ!H39+[3]СЖКХ!H39+[3]ГРЭС!H39+[3]ЖКХ!H39+[3]ИЖКХ!H39+'[3]Чистый двор'!H39+[3]Жилище!H40+[3]Прогресс!H39+'[3]Наш дом'!H40+[3]Уют!H40+[3]Радуга!H39</f>
        <v>17565.150000000001</v>
      </c>
      <c r="I39" s="20">
        <f>[3]АМЖКУ!I39+[3]СЖКХ!I39+[3]ГРЭС!I39+[3]ЖКХ!I39+[3]ИЖКХ!I39+'[3]Чистый двор'!I39+[3]Жилище!I40+[3]Прогресс!I39+'[3]Наш дом'!I40+[3]Уют!I40+[3]Радуга!I39</f>
        <v>29669.82</v>
      </c>
      <c r="J39" s="20">
        <f>[3]АМЖКУ!J39+[3]СЖКХ!J39+[3]ГРЭС!J39+[3]ЖКХ!J39+[3]ИЖКХ!J39+'[3]Чистый двор'!J39+[3]Жилище!J40+[3]Прогресс!J39+'[3]Наш дом'!J40+[3]Уют!J40+[3]Радуга!J39</f>
        <v>29572.57</v>
      </c>
      <c r="K39" s="20">
        <f>[3]АМЖКУ!K39+[3]СЖКХ!K39+[3]ГРЭС!K39+[3]ЖКХ!K39+[3]ИЖКХ!K39+'[3]Чистый двор'!K39+[3]Жилище!K40+[3]Прогресс!K39+'[3]Наш дом'!K40+[3]Уют!K40+[3]Радуга!K39</f>
        <v>961</v>
      </c>
      <c r="L39" s="20">
        <f>[3]АМЖКУ!L39+[3]СЖКХ!L39+[3]ГРЭС!L39+[3]ЖКХ!L39+[3]ИЖКХ!L39+'[3]Чистый двор'!L39+[3]Жилище!L40+[3]Прогресс!L39+'[3]Наш дом'!L40+[3]Уют!L40+[3]Радуга!L39</f>
        <v>19265.27</v>
      </c>
      <c r="M39" s="20">
        <f>[3]АМЖКУ!M39+[3]СЖКХ!M39+[3]ГРЭС!M39+[3]ЖКХ!M39+[3]ИЖКХ!M39+'[3]Чистый двор'!M39+[3]Жилище!M40+[3]Прогресс!M39+'[3]Наш дом'!M40+[3]Уют!M40+[3]Радуга!M39</f>
        <v>549</v>
      </c>
      <c r="N39" s="20">
        <f>[3]АМЖКУ!N39+[3]СЖКХ!N39+[3]ГРЭС!N39+[3]ЖКХ!N39+[3]ИЖКХ!N39+'[3]Чистый двор'!N39+[3]Жилище!N40+[3]Прогресс!N39+'[3]Наш дом'!N40+[3]Уют!N40+[3]Радуга!N39</f>
        <v>11209.71</v>
      </c>
      <c r="O39" s="20">
        <f>[3]АМЖКУ!O39+[3]СЖКХ!O39+[3]ГРЭС!O39+[3]ЖКХ!O39+[3]ИЖКХ!O39+'[3]Чистый двор'!O39+[3]Жилище!O40+[3]Прогресс!O39+'[3]Наш дом'!O40+[3]Уют!O40+[3]Радуга!O39</f>
        <v>265</v>
      </c>
      <c r="P39" s="20">
        <f>[3]АМЖКУ!P39+[3]СЖКХ!P39+[3]ГРЭС!P39+[3]ЖКХ!P39+[3]ИЖКХ!P39+'[3]Чистый двор'!P39+[3]Жилище!P40+[3]Прогресс!P39+'[3]Наш дом'!P40+[3]Уют!P40+[3]Радуга!P39</f>
        <v>14944.58</v>
      </c>
      <c r="Q39" s="20">
        <f>[3]АМЖКУ!Q39+[3]СЖКХ!Q39+[3]ГРЭС!Q39+[3]ЖКХ!Q39+[3]ИЖКХ!Q39+'[3]Чистый двор'!Q39+[3]Жилище!Q40+[3]Прогресс!Q39+'[3]Наш дом'!Q40+[3]Уют!Q40+[3]Радуга!Q39</f>
        <v>5964.4859999999999</v>
      </c>
      <c r="R39" s="20">
        <f>[3]АМЖКУ!R39+[3]СЖКХ!R39+[3]ГРЭС!R39+[3]ЖКХ!R39+[3]ИЖКХ!R39+'[3]Чистый двор'!R39+[3]Жилище!R40+[3]Прогресс!R39+'[3]Наш дом'!R40+[3]Уют!R40+[3]Радуга!R39</f>
        <v>2024</v>
      </c>
    </row>
    <row r="40" spans="1:18" ht="29.25" customHeight="1" x14ac:dyDescent="0.25">
      <c r="A40" s="28"/>
      <c r="B40" s="31"/>
      <c r="C40" s="19" t="s">
        <v>17</v>
      </c>
      <c r="D40" s="20">
        <f t="shared" ref="D40:D42" si="16">SUM(F40:J40)</f>
        <v>21854.300000000003</v>
      </c>
      <c r="E40" s="20">
        <f>SUM(G40:I40)</f>
        <v>15156.279999999999</v>
      </c>
      <c r="F40" s="20">
        <f>[3]АМЖКУ!F40+[3]СЖКХ!F40+[3]ГРЭС!F40+[3]ЖКХ!F40+[3]ИЖКХ!F40+'[3]Чистый двор'!F40+[3]Жилище!F41+[3]Прогресс!F40+'[3]Наш дом'!F41+[3]Уют!F41+[3]Радуга!F40</f>
        <v>3172.8</v>
      </c>
      <c r="G40" s="20">
        <f>[3]АМЖКУ!G40+[3]СЖКХ!G40+[3]ГРЭС!G40+[3]ЖКХ!G40+[3]ИЖКХ!G40+'[3]Чистый двор'!G40+[3]Жилище!G41+[3]Прогресс!G40+'[3]Наш дом'!G41+[3]Уют!G41+[3]Радуга!G40</f>
        <v>3235.32</v>
      </c>
      <c r="H40" s="20">
        <f>[3]АМЖКУ!H40+[3]СЖКХ!H40+[3]ГРЭС!H40+[3]ЖКХ!H40+[3]ИЖКХ!H40+'[3]Чистый двор'!H40+[3]Жилище!H41+[3]Прогресс!H40+'[3]Наш дом'!H41+[3]Уют!H41+[3]Радуга!H40</f>
        <v>3342.64</v>
      </c>
      <c r="I40" s="20">
        <f>[3]АМЖКУ!I40+[3]СЖКХ!I40+[3]ГРЭС!I40+[3]ЖКХ!I40+[3]ИЖКХ!I40+'[3]Чистый двор'!I40+[3]Жилище!I41+[3]Прогресс!I40+'[3]Наш дом'!I41+[3]Уют!I41+[3]Радуга!I40</f>
        <v>8578.32</v>
      </c>
      <c r="J40" s="20">
        <f>[3]АМЖКУ!J40+[3]СЖКХ!J40+[3]ГРЭС!J40+[3]ЖКХ!J40+[3]ИЖКХ!J40+'[3]Чистый двор'!J40+[3]Жилище!J41+[3]Прогресс!J40+'[3]Наш дом'!J41+[3]Уют!J41+[3]Радуга!J40</f>
        <v>3525.22</v>
      </c>
      <c r="K40" s="20">
        <f>[3]АМЖКУ!K40+[3]СЖКХ!K40+[3]ГРЭС!K40+[3]ЖКХ!K40+[3]ИЖКХ!K40+'[3]Чистый двор'!K40+[3]Жилище!K41+[3]Прогресс!K40+'[3]Наш дом'!K41+[3]Уют!K41+[3]Радуга!K40</f>
        <v>7</v>
      </c>
      <c r="L40" s="20">
        <f>[3]АМЖКУ!L40+[3]СЖКХ!L40+[3]ГРЭС!L40+[3]ЖКХ!L40+[3]ИЖКХ!L40+'[3]Чистый двор'!L40+[3]Жилище!L41+[3]Прогресс!L40+'[3]Наш дом'!L41+[3]Уют!L41+[3]Радуга!L40</f>
        <v>445</v>
      </c>
      <c r="M40" s="20">
        <f>[3]АМЖКУ!M40+[3]СЖКХ!M40+[3]ГРЭС!M40+[3]ЖКХ!M40+[3]ИЖКХ!M40+'[3]Чистый двор'!M40+[3]Жилище!M41+[3]Прогресс!M40+'[3]Наш дом'!M41+[3]Уют!M41+[3]Радуга!M40</f>
        <v>0</v>
      </c>
      <c r="N40" s="20">
        <f>[3]АМЖКУ!N40+[3]СЖКХ!N40+[3]ГРЭС!N40+[3]ЖКХ!N40+[3]ИЖКХ!N40+'[3]Чистый двор'!N40+[3]Жилище!N41+[3]Прогресс!N40+'[3]Наш дом'!N41+[3]Уют!N41+[3]Радуга!N40</f>
        <v>0</v>
      </c>
      <c r="O40" s="20">
        <f>[3]АМЖКУ!O40+[3]СЖКХ!O40+[3]ГРЭС!O40+[3]ЖКХ!O40+[3]ИЖКХ!O40+'[3]Чистый двор'!O40+[3]Жилище!O41+[3]Прогресс!O40+'[3]Наш дом'!O41+[3]Уют!O41+[3]Радуга!O40</f>
        <v>0</v>
      </c>
      <c r="P40" s="20">
        <f>[3]АМЖКУ!P40+[3]СЖКХ!P40+[3]ГРЭС!P40+[3]ЖКХ!P40+[3]ИЖКХ!P40+'[3]Чистый двор'!P40+[3]Жилище!P41+[3]Прогресс!P40+'[3]Наш дом'!P41+[3]Уют!P41+[3]Радуга!P40</f>
        <v>0</v>
      </c>
      <c r="Q40" s="20">
        <f>[3]АМЖКУ!Q40+[3]СЖКХ!Q40+[3]ГРЭС!Q40+[3]ЖКХ!Q40+[3]ИЖКХ!Q40+'[3]Чистый двор'!Q40+[3]Жилище!Q41+[3]Прогресс!Q40+'[3]Наш дом'!Q41+[3]Уют!Q41+[3]Радуга!Q40</f>
        <v>0</v>
      </c>
      <c r="R40" s="20">
        <f>[3]АМЖКУ!R40+[3]СЖКХ!R40+[3]ГРЭС!R40+[3]ЖКХ!R40+[3]ИЖКХ!R40+'[3]Чистый двор'!R40+[3]Жилище!R41+[3]Прогресс!R40+'[3]Наш дом'!R41+[3]Уют!R41+[3]Радуга!R40</f>
        <v>0</v>
      </c>
    </row>
    <row r="41" spans="1:18" ht="28.5" customHeight="1" x14ac:dyDescent="0.25">
      <c r="A41" s="28"/>
      <c r="B41" s="31"/>
      <c r="C41" s="19" t="s">
        <v>18</v>
      </c>
      <c r="D41" s="20">
        <f t="shared" si="16"/>
        <v>0</v>
      </c>
      <c r="E41" s="20">
        <f t="shared" ref="E41:E42" si="17">SUM(G41:I41)</f>
        <v>0</v>
      </c>
      <c r="F41" s="20">
        <f>[3]АМЖКУ!F41+[3]СЖКХ!F41+[3]ГРЭС!F41+[3]ЖКХ!F41+[3]ИЖКХ!F41+'[3]Чистый двор'!F41+[3]Жилище!F42+[3]Прогресс!F41+'[3]Наш дом'!F42+[3]Уют!F42+[3]Радуга!F41</f>
        <v>0</v>
      </c>
      <c r="G41" s="20">
        <f>[3]АМЖКУ!G41+[3]СЖКХ!G41+[3]ГРЭС!G41+[3]ЖКХ!G41+[3]ИЖКХ!G41+'[3]Чистый двор'!G41+[3]Жилище!G42+[3]Прогресс!G41+'[3]Наш дом'!G42+[3]Уют!G42+[3]Радуга!G41</f>
        <v>0</v>
      </c>
      <c r="H41" s="20">
        <f>[3]АМЖКУ!H41+[3]СЖКХ!H41+[3]ГРЭС!H41+[3]ЖКХ!H41+[3]ИЖКХ!H41+'[3]Чистый двор'!H41+[3]Жилище!H42+[3]Прогресс!H41+'[3]Наш дом'!H42+[3]Уют!H42+[3]Радуга!H41</f>
        <v>0</v>
      </c>
      <c r="I41" s="20">
        <f>[3]АМЖКУ!I41+[3]СЖКХ!I41+[3]ГРЭС!I41+[3]ЖКХ!I41+[3]ИЖКХ!I41+'[3]Чистый двор'!I41+[3]Жилище!I42+[3]Прогресс!I41+'[3]Наш дом'!I42+[3]Уют!I42+[3]Радуга!I41</f>
        <v>0</v>
      </c>
      <c r="J41" s="20">
        <f>[3]АМЖКУ!J41+[3]СЖКХ!J41+[3]ГРЭС!J41+[3]ЖКХ!J41+[3]ИЖКХ!J41+'[3]Чистый двор'!J41+[3]Жилище!J42+[3]Прогресс!J41+'[3]Наш дом'!J42+[3]Уют!J42+[3]Радуга!J41</f>
        <v>0</v>
      </c>
      <c r="K41" s="20">
        <f>[3]АМЖКУ!K41+[3]СЖКХ!K41+[3]ГРЭС!K41+[3]ЖКХ!K41+[3]ИЖКХ!K41+'[3]Чистый двор'!K41+[3]Жилище!K42+[3]Прогресс!K41+'[3]Наш дом'!K42+[3]Уют!K42+[3]Радуга!K41</f>
        <v>0</v>
      </c>
      <c r="L41" s="20">
        <f>[3]АМЖКУ!L41+[3]СЖКХ!L41+[3]ГРЭС!L41+[3]ЖКХ!L41+[3]ИЖКХ!L41+'[3]Чистый двор'!L41+[3]Жилище!L42+[3]Прогресс!L41+'[3]Наш дом'!L42+[3]Уют!L42+[3]Радуга!L41</f>
        <v>0</v>
      </c>
      <c r="M41" s="20">
        <f>[3]АМЖКУ!M41+[3]СЖКХ!M41+[3]ГРЭС!M41+[3]ЖКХ!M41+[3]ИЖКХ!M41+'[3]Чистый двор'!M41+[3]Жилище!M42+[3]Прогресс!M41+'[3]Наш дом'!M42+[3]Уют!M42+[3]Радуга!M41</f>
        <v>0</v>
      </c>
      <c r="N41" s="20">
        <f>[3]АМЖКУ!N41+[3]СЖКХ!N41+[3]ГРЭС!N41+[3]ЖКХ!N41+[3]ИЖКХ!N41+'[3]Чистый двор'!N41+[3]Жилище!N42+[3]Прогресс!N41+'[3]Наш дом'!N42+[3]Уют!N42+[3]Радуга!N41</f>
        <v>0</v>
      </c>
      <c r="O41" s="20">
        <f>[3]АМЖКУ!O41+[3]СЖКХ!O41+[3]ГРЭС!O41+[3]ЖКХ!O41+[3]ИЖКХ!O41+'[3]Чистый двор'!O41+[3]Жилище!O42+[3]Прогресс!O41+'[3]Наш дом'!O42+[3]Уют!O42+[3]Радуга!O41</f>
        <v>0</v>
      </c>
      <c r="P41" s="20">
        <f>[3]АМЖКУ!P41+[3]СЖКХ!P41+[3]ГРЭС!P41+[3]ЖКХ!P41+[3]ИЖКХ!P41+'[3]Чистый двор'!P41+[3]Жилище!P42+[3]Прогресс!P41+'[3]Наш дом'!P42+[3]Уют!P42+[3]Радуга!P41</f>
        <v>0</v>
      </c>
      <c r="Q41" s="20">
        <f>[3]АМЖКУ!Q41+[3]СЖКХ!Q41+[3]ГРЭС!Q41+[3]ЖКХ!Q41+[3]ИЖКХ!Q41+'[3]Чистый двор'!Q41+[3]Жилище!Q42+[3]Прогресс!Q41+'[3]Наш дом'!Q42+[3]Уют!Q42+[3]Радуга!Q41</f>
        <v>0</v>
      </c>
      <c r="R41" s="20">
        <f>[3]АМЖКУ!R41+[3]СЖКХ!R41+[3]ГРЭС!R41+[3]ЖКХ!R41+[3]ИЖКХ!R41+'[3]Чистый двор'!R41+[3]Жилище!R42+[3]Прогресс!R41+'[3]Наш дом'!R42+[3]Уют!R42+[3]Радуга!R41</f>
        <v>0</v>
      </c>
    </row>
    <row r="42" spans="1:18" ht="14.25" customHeight="1" x14ac:dyDescent="0.25">
      <c r="A42" s="28"/>
      <c r="B42" s="31"/>
      <c r="C42" s="19" t="s">
        <v>19</v>
      </c>
      <c r="D42" s="20">
        <f t="shared" si="16"/>
        <v>13100.740000000002</v>
      </c>
      <c r="E42" s="20">
        <f t="shared" si="17"/>
        <v>4824.55</v>
      </c>
      <c r="F42" s="20">
        <f>[3]АМЖКУ!F42+[3]СЖКХ!F42+[3]ГРЭС!F42+[3]ЖКХ!F42+[3]ИЖКХ!F42+'[3]Чистый двор'!F42+[3]Жилище!F43+[3]Прогресс!F42+'[3]Наш дом'!F43+[3]Уют!F43+[3]Радуга!F42</f>
        <v>4657.3899999999994</v>
      </c>
      <c r="G42" s="20">
        <f>[3]АМЖКУ!G42+[3]СЖКХ!G42+[3]ГРЭС!G42+[3]ЖКХ!G42+[3]ИЖКХ!G42+'[3]Чистый двор'!G42+[3]Жилище!G43+[3]Прогресс!G42+'[3]Наш дом'!G43+[3]Уют!G43+[3]Радуга!G42</f>
        <v>1090.3499999999999</v>
      </c>
      <c r="H42" s="20">
        <f>[3]АМЖКУ!H42+[3]СЖКХ!H42+[3]ГРЭС!H42+[3]ЖКХ!H42+[3]ИЖКХ!H42+'[3]Чистый двор'!H42+[3]Жилище!H43+[3]Прогресс!H42+'[3]Наш дом'!H43+[3]Уют!H43+[3]Радуга!H42</f>
        <v>2709.5800000000004</v>
      </c>
      <c r="I42" s="20">
        <f>[3]АМЖКУ!I42+[3]СЖКХ!I42+[3]ГРЭС!I42+[3]ЖКХ!I42+[3]ИЖКХ!I42+'[3]Чистый двор'!I42+[3]Жилище!I43+[3]Прогресс!I42+'[3]Наш дом'!I43+[3]Уют!I43+[3]Радуга!I42</f>
        <v>1024.6200000000001</v>
      </c>
      <c r="J42" s="20">
        <f>[3]АМЖКУ!J42+[3]СЖКХ!J42+[3]ГРЭС!J42+[3]ЖКХ!J42+[3]ИЖКХ!J42+'[3]Чистый двор'!J42+[3]Жилище!J43+[3]Прогресс!J42+'[3]Наш дом'!J43+[3]Уют!J43+[3]Радуга!J42</f>
        <v>3618.8</v>
      </c>
      <c r="K42" s="20">
        <f>[3]АМЖКУ!K42+[3]СЖКХ!K42+[3]ГРЭС!K42+[3]ЖКХ!K42+[3]ИЖКХ!K42+'[3]Чистый двор'!K42+[3]Жилище!K43+[3]Прогресс!K42+'[3]Наш дом'!K43+[3]Уют!K43+[3]Радуга!K42</f>
        <v>0</v>
      </c>
      <c r="L42" s="20">
        <f>[3]АМЖКУ!L42+[3]СЖКХ!L42+[3]ГРЭС!L42+[3]ЖКХ!L42+[3]ИЖКХ!L42+'[3]Чистый двор'!L42+[3]Жилище!L43+[3]Прогресс!L42+'[3]Наш дом'!L43+[3]Уют!L43+[3]Радуга!L42</f>
        <v>0</v>
      </c>
      <c r="M42" s="20">
        <f>[3]АМЖКУ!M42+[3]СЖКХ!M42+[3]ГРЭС!M42+[3]ЖКХ!M42+[3]ИЖКХ!M42+'[3]Чистый двор'!M42+[3]Жилище!M43+[3]Прогресс!M42+'[3]Наш дом'!M43+[3]Уют!M43+[3]Радуга!M42</f>
        <v>0</v>
      </c>
      <c r="N42" s="20">
        <f>[3]АМЖКУ!N42+[3]СЖКХ!N42+[3]ГРЭС!N42+[3]ЖКХ!N42+[3]ИЖКХ!N42+'[3]Чистый двор'!N42+[3]Жилище!N43+[3]Прогресс!N42+'[3]Наш дом'!N43+[3]Уют!N43+[3]Радуга!N42</f>
        <v>0</v>
      </c>
      <c r="O42" s="20">
        <f>[3]АМЖКУ!O42+[3]СЖКХ!O42+[3]ГРЭС!O42+[3]ЖКХ!O42+[3]ИЖКХ!O42+'[3]Чистый двор'!O42+[3]Жилище!O43+[3]Прогресс!O42+'[3]Наш дом'!O43+[3]Уют!O43+[3]Радуга!O42</f>
        <v>0</v>
      </c>
      <c r="P42" s="20">
        <f>[3]АМЖКУ!P42+[3]СЖКХ!P42+[3]ГРЭС!P42+[3]ЖКХ!P42+[3]ИЖКХ!P42+'[3]Чистый двор'!P42+[3]Жилище!P43+[3]Прогресс!P42+'[3]Наш дом'!P43+[3]Уют!P43+[3]Радуга!P42</f>
        <v>0</v>
      </c>
      <c r="Q42" s="20">
        <f>[3]АМЖКУ!Q42+[3]СЖКХ!Q42+[3]ГРЭС!Q42+[3]ЖКХ!Q42+[3]ИЖКХ!Q42+'[3]Чистый двор'!Q42+[3]Жилище!Q43+[3]Прогресс!Q42+'[3]Наш дом'!Q43+[3]Уют!Q43+[3]Радуга!Q42</f>
        <v>0</v>
      </c>
      <c r="R42" s="20">
        <f>[3]АМЖКУ!R42+[3]СЖКХ!R42+[3]ГРЭС!R42+[3]ЖКХ!R42+[3]ИЖКХ!R42+'[3]Чистый двор'!R42+[3]Жилище!R43+[3]Прогресс!R42+'[3]Наш дом'!R43+[3]Уют!R43+[3]Радуга!R42</f>
        <v>0</v>
      </c>
    </row>
    <row r="43" spans="1:18" x14ac:dyDescent="0.25">
      <c r="A43" s="29"/>
      <c r="B43" s="31"/>
      <c r="C43" s="13" t="s">
        <v>7</v>
      </c>
      <c r="D43" s="22">
        <f>D36+D37+D42</f>
        <v>188201.16668999998</v>
      </c>
      <c r="E43" s="22">
        <f t="shared" ref="E43:R43" si="18">E36+E37+E42</f>
        <v>107281.88</v>
      </c>
      <c r="F43" s="22">
        <f t="shared" si="18"/>
        <v>44202.696689999997</v>
      </c>
      <c r="G43" s="22">
        <f t="shared" si="18"/>
        <v>44391.75</v>
      </c>
      <c r="H43" s="22">
        <f t="shared" si="18"/>
        <v>23617.370000000003</v>
      </c>
      <c r="I43" s="22">
        <f t="shared" si="18"/>
        <v>39272.76</v>
      </c>
      <c r="J43" s="22">
        <f t="shared" si="18"/>
        <v>36716.590000000004</v>
      </c>
      <c r="K43" s="22">
        <f t="shared" si="18"/>
        <v>968</v>
      </c>
      <c r="L43" s="22">
        <f t="shared" si="18"/>
        <v>19710.27</v>
      </c>
      <c r="M43" s="22">
        <f t="shared" si="18"/>
        <v>549</v>
      </c>
      <c r="N43" s="22">
        <f t="shared" si="18"/>
        <v>11209.71</v>
      </c>
      <c r="O43" s="22">
        <f t="shared" si="18"/>
        <v>265</v>
      </c>
      <c r="P43" s="22">
        <f t="shared" si="18"/>
        <v>14944.58</v>
      </c>
      <c r="Q43" s="22">
        <f t="shared" si="18"/>
        <v>5964.4859999999999</v>
      </c>
      <c r="R43" s="22">
        <f t="shared" si="18"/>
        <v>2024</v>
      </c>
    </row>
  </sheetData>
  <mergeCells count="46">
    <mergeCell ref="A36:A43"/>
    <mergeCell ref="B36:B43"/>
    <mergeCell ref="J33:J34"/>
    <mergeCell ref="K33:L33"/>
    <mergeCell ref="M33:N33"/>
    <mergeCell ref="O33:P33"/>
    <mergeCell ref="Q33:Q34"/>
    <mergeCell ref="R33:R34"/>
    <mergeCell ref="R19:R20"/>
    <mergeCell ref="A22:A29"/>
    <mergeCell ref="B22:B29"/>
    <mergeCell ref="A32:B32"/>
    <mergeCell ref="A33:A34"/>
    <mergeCell ref="B33:B34"/>
    <mergeCell ref="C33:C34"/>
    <mergeCell ref="D33:D34"/>
    <mergeCell ref="E33:E34"/>
    <mergeCell ref="F33:I33"/>
    <mergeCell ref="F19:I19"/>
    <mergeCell ref="J19:J20"/>
    <mergeCell ref="K19:L19"/>
    <mergeCell ref="M19:N19"/>
    <mergeCell ref="O19:P19"/>
    <mergeCell ref="Q19:Q20"/>
    <mergeCell ref="A18:B18"/>
    <mergeCell ref="A19:A20"/>
    <mergeCell ref="B19:B20"/>
    <mergeCell ref="C19:C20"/>
    <mergeCell ref="D19:D20"/>
    <mergeCell ref="E19:E20"/>
    <mergeCell ref="M5:N5"/>
    <mergeCell ref="O5:P5"/>
    <mergeCell ref="Q5:Q6"/>
    <mergeCell ref="R5:R6"/>
    <mergeCell ref="A8:A15"/>
    <mergeCell ref="B8:B15"/>
    <mergeCell ref="B2:R3"/>
    <mergeCell ref="A4:B4"/>
    <mergeCell ref="A5:A6"/>
    <mergeCell ref="B5:B6"/>
    <mergeCell ref="C5:C6"/>
    <mergeCell ref="D5:D6"/>
    <mergeCell ref="E5:E6"/>
    <mergeCell ref="F5:I5"/>
    <mergeCell ref="J5:J6"/>
    <mergeCell ref="K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16" workbookViewId="0">
      <selection activeCell="G39" sqref="G39"/>
    </sheetView>
  </sheetViews>
  <sheetFormatPr defaultRowHeight="15" x14ac:dyDescent="0.25"/>
  <cols>
    <col min="3" max="3" width="48.28515625" customWidth="1"/>
    <col min="4" max="18" width="17.85546875" customWidth="1"/>
  </cols>
  <sheetData>
    <row r="1" spans="1:18" s="2" customFormat="1" x14ac:dyDescent="0.25">
      <c r="B1" s="1"/>
      <c r="E1" s="3"/>
      <c r="R1" s="4" t="s">
        <v>2</v>
      </c>
    </row>
    <row r="2" spans="1:18" s="2" customFormat="1" ht="30" customHeight="1" x14ac:dyDescent="0.25"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1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20.25" x14ac:dyDescent="0.3">
      <c r="A4" s="39" t="s">
        <v>30</v>
      </c>
      <c r="B4" s="39"/>
      <c r="C4" s="5"/>
      <c r="D4" s="5"/>
      <c r="E4" s="6"/>
      <c r="F4" s="5"/>
      <c r="G4" s="5"/>
      <c r="H4" s="5"/>
      <c r="I4" s="5"/>
      <c r="R4" s="7" t="s">
        <v>3</v>
      </c>
    </row>
    <row r="5" spans="1:18" ht="66" customHeight="1" x14ac:dyDescent="0.25">
      <c r="A5" s="32" t="s">
        <v>13</v>
      </c>
      <c r="B5" s="32" t="s">
        <v>4</v>
      </c>
      <c r="C5" s="33" t="s">
        <v>0</v>
      </c>
      <c r="D5" s="30" t="s">
        <v>5</v>
      </c>
      <c r="E5" s="30" t="s">
        <v>6</v>
      </c>
      <c r="F5" s="36" t="s">
        <v>1</v>
      </c>
      <c r="G5" s="37"/>
      <c r="H5" s="37"/>
      <c r="I5" s="38"/>
      <c r="J5" s="33" t="s">
        <v>12</v>
      </c>
      <c r="K5" s="32" t="s">
        <v>20</v>
      </c>
      <c r="L5" s="32"/>
      <c r="M5" s="32" t="s">
        <v>21</v>
      </c>
      <c r="N5" s="32"/>
      <c r="O5" s="32" t="s">
        <v>22</v>
      </c>
      <c r="P5" s="32"/>
      <c r="Q5" s="32" t="s">
        <v>23</v>
      </c>
      <c r="R5" s="32" t="s">
        <v>29</v>
      </c>
    </row>
    <row r="6" spans="1:18" ht="90" x14ac:dyDescent="0.25">
      <c r="A6" s="32"/>
      <c r="B6" s="32"/>
      <c r="C6" s="34"/>
      <c r="D6" s="30"/>
      <c r="E6" s="30"/>
      <c r="F6" s="18" t="s">
        <v>8</v>
      </c>
      <c r="G6" s="18" t="s">
        <v>9</v>
      </c>
      <c r="H6" s="18" t="s">
        <v>10</v>
      </c>
      <c r="I6" s="18" t="s">
        <v>11</v>
      </c>
      <c r="J6" s="34"/>
      <c r="K6" s="14" t="s">
        <v>24</v>
      </c>
      <c r="L6" s="18" t="s">
        <v>25</v>
      </c>
      <c r="M6" s="14" t="s">
        <v>26</v>
      </c>
      <c r="N6" s="18" t="s">
        <v>27</v>
      </c>
      <c r="O6" s="14" t="s">
        <v>26</v>
      </c>
      <c r="P6" s="18" t="s">
        <v>27</v>
      </c>
      <c r="Q6" s="32"/>
      <c r="R6" s="32"/>
    </row>
    <row r="7" spans="1:18" x14ac:dyDescent="0.25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  <c r="K7" s="12">
        <v>11</v>
      </c>
      <c r="L7" s="11">
        <v>12</v>
      </c>
      <c r="M7" s="11">
        <v>13</v>
      </c>
      <c r="N7" s="12">
        <v>14</v>
      </c>
      <c r="O7" s="11">
        <v>15</v>
      </c>
      <c r="P7" s="11">
        <v>16</v>
      </c>
      <c r="Q7" s="12">
        <v>17</v>
      </c>
      <c r="R7" s="11">
        <v>18</v>
      </c>
    </row>
    <row r="8" spans="1:18" ht="16.5" customHeight="1" x14ac:dyDescent="0.25">
      <c r="A8" s="27"/>
      <c r="B8" s="31" t="s">
        <v>33</v>
      </c>
      <c r="C8" s="19" t="s">
        <v>14</v>
      </c>
      <c r="D8" s="15">
        <f>SUM(F8:J8)</f>
        <v>3297.33</v>
      </c>
      <c r="E8" s="15">
        <f>SUM(G8:J8)</f>
        <v>0</v>
      </c>
      <c r="F8" s="23">
        <f>[4]АМЖКУ!F8+[4]СЖКХ!F8+[4]ГРЭС!F8+[4]ЖКХ!E8+[4]ИЖКХ!E8+[4]Прогресс!F8</f>
        <v>3297.33</v>
      </c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</row>
    <row r="9" spans="1:18" ht="16.5" customHeight="1" x14ac:dyDescent="0.25">
      <c r="A9" s="28"/>
      <c r="B9" s="31"/>
      <c r="C9" s="19" t="s">
        <v>28</v>
      </c>
      <c r="D9" s="20">
        <f>D10</f>
        <v>199963.20403999998</v>
      </c>
      <c r="E9" s="20">
        <f>E10</f>
        <v>105705.68255</v>
      </c>
      <c r="F9" s="20">
        <f>F10</f>
        <v>55447.471489999996</v>
      </c>
      <c r="G9" s="20">
        <f t="shared" ref="G9:R9" si="0">G10</f>
        <v>43761.79234</v>
      </c>
      <c r="H9" s="20">
        <f t="shared" si="0"/>
        <v>28443.90883</v>
      </c>
      <c r="I9" s="20">
        <f t="shared" si="0"/>
        <v>33499.981379999997</v>
      </c>
      <c r="J9" s="20">
        <f t="shared" si="0"/>
        <v>38810.050000000003</v>
      </c>
      <c r="K9" s="20">
        <f t="shared" si="0"/>
        <v>1986</v>
      </c>
      <c r="L9" s="20">
        <f t="shared" si="0"/>
        <v>31634.52</v>
      </c>
      <c r="M9" s="20">
        <f t="shared" si="0"/>
        <v>2490</v>
      </c>
      <c r="N9" s="20">
        <f t="shared" si="0"/>
        <v>26638.1</v>
      </c>
      <c r="O9" s="20">
        <f t="shared" si="0"/>
        <v>49</v>
      </c>
      <c r="P9" s="20">
        <f t="shared" si="0"/>
        <v>1954.19</v>
      </c>
      <c r="Q9" s="20">
        <f t="shared" si="0"/>
        <v>14638.529999999999</v>
      </c>
      <c r="R9" s="20">
        <f t="shared" si="0"/>
        <v>5580.63</v>
      </c>
    </row>
    <row r="10" spans="1:18" ht="16.5" customHeight="1" x14ac:dyDescent="0.25">
      <c r="A10" s="28"/>
      <c r="B10" s="31"/>
      <c r="C10" s="19" t="s">
        <v>15</v>
      </c>
      <c r="D10" s="20">
        <f>D11+D12+D13</f>
        <v>199963.20403999998</v>
      </c>
      <c r="E10" s="20">
        <f>SUM(G10:I10)</f>
        <v>105705.68255</v>
      </c>
      <c r="F10" s="20">
        <f t="shared" ref="F10:R10" si="1">F11+F12+F13</f>
        <v>55447.471489999996</v>
      </c>
      <c r="G10" s="20">
        <f>G11+G12+G13</f>
        <v>43761.79234</v>
      </c>
      <c r="H10" s="20">
        <f>H11+H12+H13</f>
        <v>28443.90883</v>
      </c>
      <c r="I10" s="20">
        <f>I11+I12+I13</f>
        <v>33499.981379999997</v>
      </c>
      <c r="J10" s="20">
        <f>J11+J12+J13</f>
        <v>38810.050000000003</v>
      </c>
      <c r="K10" s="20">
        <f t="shared" si="1"/>
        <v>1986</v>
      </c>
      <c r="L10" s="20">
        <f t="shared" si="1"/>
        <v>31634.52</v>
      </c>
      <c r="M10" s="20">
        <f t="shared" si="1"/>
        <v>2490</v>
      </c>
      <c r="N10" s="20">
        <f t="shared" si="1"/>
        <v>26638.1</v>
      </c>
      <c r="O10" s="20">
        <f t="shared" si="1"/>
        <v>49</v>
      </c>
      <c r="P10" s="20">
        <f t="shared" si="1"/>
        <v>1954.19</v>
      </c>
      <c r="Q10" s="20">
        <f t="shared" si="1"/>
        <v>14638.529999999999</v>
      </c>
      <c r="R10" s="20">
        <f t="shared" si="1"/>
        <v>5580.63</v>
      </c>
    </row>
    <row r="11" spans="1:18" ht="16.5" customHeight="1" x14ac:dyDescent="0.25">
      <c r="A11" s="28"/>
      <c r="B11" s="31"/>
      <c r="C11" s="19" t="s">
        <v>16</v>
      </c>
      <c r="D11" s="20">
        <f>SUM(F11:J11)</f>
        <v>180207.05403999999</v>
      </c>
      <c r="E11" s="20">
        <f>SUM(G11:I11)</f>
        <v>95131.692549999992</v>
      </c>
      <c r="F11" s="20">
        <f>[4]АМЖКУ!F11+[4]СЖКХ!F11+[4]ГРЭС!F11+[4]ЖКХ!F11+[4]ИЖКХ!F11+'[4]Чистый двор'!F11+[4]Жилище!F12+[4]Прогресс!F11+'[4]Наш дом'!F12+[4]Уют!F12+[4]Радуга!F11</f>
        <v>52974.461489999994</v>
      </c>
      <c r="G11" s="20">
        <f>[4]АМЖКУ!G11+[4]СЖКХ!G11+[4]ГРЭС!G11+[4]ЖКХ!G11+[4]ИЖКХ!G11+'[4]Чистый двор'!G11+[4]Жилище!G12+[4]Прогресс!G11+'[4]Наш дом'!G12+[4]Уют!G12+[4]Радуга!G11</f>
        <v>39674.402340000001</v>
      </c>
      <c r="H11" s="20">
        <f>[4]АМЖКУ!H11+[4]СЖКХ!H11+[4]ГРЭС!H11+[4]ЖКХ!H11+[4]ИЖКХ!H11+'[4]Чистый двор'!H11+[4]Жилище!H12+[4]Прогресс!H11+'[4]Наш дом'!H12+[4]Уют!H12+[4]Радуга!H11</f>
        <v>24953.528829999999</v>
      </c>
      <c r="I11" s="20">
        <f>[4]АМЖКУ!I11+[4]СЖКХ!I11+[4]ГРЭС!I11+[4]ЖКХ!I11+[4]ИЖКХ!I11+'[4]Чистый двор'!I11+[4]Жилище!I12+[4]Прогресс!I11+'[4]Наш дом'!I12+[4]Уют!I12+[4]Радуга!I11</f>
        <v>30503.76138</v>
      </c>
      <c r="J11" s="20">
        <f>[4]АМЖКУ!J11+[4]СЖКХ!J11+[4]ГРЭС!J11+[4]ЖКХ!J11+[4]ИЖКХ!J11+'[4]Чистый двор'!J11+[4]Жилище!J12+[4]Прогресс!J11+'[4]Наш дом'!J12+[4]Уют!J12+[4]Радуга!J11</f>
        <v>32100.9</v>
      </c>
      <c r="K11" s="20">
        <f>[4]АМЖКУ!K11+[4]СЖКХ!K11+[4]ГРЭС!K11+[4]ЖКХ!K11+[4]ИЖКХ!K11+'[4]Чистый двор'!K11+[4]Жилище!K12+[4]Прогресс!K11+'[4]Наш дом'!K12+[4]Уют!K12+[4]Радуга!K11</f>
        <v>1986</v>
      </c>
      <c r="L11" s="20">
        <f>[4]АМЖКУ!L11+[4]СЖКХ!L11+[4]ГРЭС!L11+[4]ЖКХ!L11+[4]ИЖКХ!L11+'[4]Чистый двор'!L11+[4]Жилище!L12+[4]Прогресс!L11+'[4]Наш дом'!L12+[4]Уют!L12+[4]Радуга!L11</f>
        <v>31634.52</v>
      </c>
      <c r="M11" s="20">
        <f>[4]АМЖКУ!M11+[4]СЖКХ!M11+[4]ГРЭС!M11+[4]ЖКХ!M11+[4]ИЖКХ!M11+'[4]Чистый двор'!M11+[4]Жилище!M12+[4]Прогресс!M11+'[4]Наш дом'!M12+[4]Уют!M12+[4]Радуга!M11</f>
        <v>2490</v>
      </c>
      <c r="N11" s="20">
        <f>[4]АМЖКУ!N11+[4]СЖКХ!N11+[4]ГРЭС!N11+[4]ЖКХ!N11+[4]ИЖКХ!N11+'[4]Чистый двор'!N11+[4]Жилище!N12+[4]Прогресс!N11+'[4]Наш дом'!N12+[4]Уют!N12+[4]Радуга!N11</f>
        <v>26638.1</v>
      </c>
      <c r="O11" s="20">
        <f>[4]АМЖКУ!O11+[4]СЖКХ!O11+[4]ГРЭС!O11+[4]ЖКХ!O11+[4]ИЖКХ!O11+'[4]Чистый двор'!O11+[4]Жилище!O12+[4]Прогресс!O11+'[4]Наш дом'!O12+[4]Уют!O12+[4]Радуга!O11</f>
        <v>49</v>
      </c>
      <c r="P11" s="20">
        <f>[4]АМЖКУ!P11+[4]СЖКХ!P11+[4]ГРЭС!P11+[4]ЖКХ!P11+[4]ИЖКХ!P11+'[4]Чистый двор'!P11+[4]Жилище!P12+[4]Прогресс!P11+'[4]Наш дом'!P12+[4]Уют!P12+[4]Радуга!P11</f>
        <v>1954.19</v>
      </c>
      <c r="Q11" s="20">
        <f>[4]АМЖКУ!Q11+[4]СЖКХ!Q11+[4]ГРЭС!Q11+[4]ЖКХ!Q11+[4]ИЖКХ!Q11+'[4]Чистый двор'!Q11+[4]Жилище!Q12+[4]Прогресс!Q11+'[4]Наш дом'!Q12+[4]Уют!Q12+[4]Радуга!Q11</f>
        <v>14638.529999999999</v>
      </c>
      <c r="R11" s="20">
        <f>[4]АМЖКУ!R11+[4]СЖКХ!R11+[4]ГРЭС!R11+[4]ЖКХ!R11+[4]ИЖКХ!R11+'[4]Чистый двор'!R11+[4]Жилище!R12+[4]Прогресс!R11+'[4]Наш дом'!R12+[4]Уют!R12+[4]Радуга!R11</f>
        <v>5580.63</v>
      </c>
    </row>
    <row r="12" spans="1:18" ht="16.5" customHeight="1" x14ac:dyDescent="0.25">
      <c r="A12" s="28"/>
      <c r="B12" s="31"/>
      <c r="C12" s="19" t="s">
        <v>17</v>
      </c>
      <c r="D12" s="20">
        <f t="shared" ref="D12:D14" si="2">SUM(F12:J12)</f>
        <v>19756.150000000001</v>
      </c>
      <c r="E12" s="20">
        <f>SUM(G12:I12)</f>
        <v>10573.990000000002</v>
      </c>
      <c r="F12" s="20">
        <f>[4]АМЖКУ!F12+[4]СЖКХ!F12+[4]ГРЭС!F12+[4]ЖКХ!F12+[4]ИЖКХ!F12+'[4]Чистый двор'!F12+[4]Жилище!F13+[4]Прогресс!F12+'[4]Наш дом'!F13+[4]Уют!F13+[4]Радуга!F12</f>
        <v>2473.0100000000002</v>
      </c>
      <c r="G12" s="20">
        <f>[4]АМЖКУ!G12+[4]СЖКХ!G12+[4]ГРЭС!G12+[4]ЖКХ!G12+[4]ИЖКХ!G12+'[4]Чистый двор'!G12+[4]Жилище!G13+[4]Прогресс!G12+'[4]Наш дом'!G13+[4]Уют!G13+[4]Радуга!G12</f>
        <v>4087.39</v>
      </c>
      <c r="H12" s="20">
        <f>[4]АМЖКУ!H12+[4]СЖКХ!H12+[4]ГРЭС!H12+[4]ЖКХ!H12+[4]ИЖКХ!H12+'[4]Чистый двор'!H12+[4]Жилище!H13+[4]Прогресс!H12+'[4]Наш дом'!H13+[4]Уют!H13+[4]Радуга!H12</f>
        <v>3490.38</v>
      </c>
      <c r="I12" s="20">
        <f>[4]АМЖКУ!I12+[4]СЖКХ!I12+[4]ГРЭС!I12+[4]ЖКХ!I12+[4]ИЖКХ!I12+'[4]Чистый двор'!I12+[4]Жилище!I13+[4]Прогресс!I12+'[4]Наш дом'!I13+[4]Уют!I13+[4]Радуга!I12</f>
        <v>2996.2200000000003</v>
      </c>
      <c r="J12" s="20">
        <f>[4]АМЖКУ!J12+[4]СЖКХ!J12+[4]ГРЭС!J12+[4]ЖКХ!J12+[4]ИЖКХ!J12+'[4]Чистый двор'!J12+[4]Жилище!J13+[4]Прогресс!J12+'[4]Наш дом'!J13+[4]Уют!J13+[4]Радуга!J12</f>
        <v>6709.15</v>
      </c>
      <c r="K12" s="20">
        <f>[4]АМЖКУ!K12+[4]СЖКХ!K12+[4]ГРЭС!K12+[4]ЖКХ!K12+[4]ИЖКХ!K12+'[4]Чистый двор'!K12+[4]Жилище!K13+[4]Прогресс!K12+'[4]Наш дом'!K13+[4]Уют!K13+[4]Радуга!K12</f>
        <v>0</v>
      </c>
      <c r="L12" s="20">
        <f>[4]АМЖКУ!L12+[4]СЖКХ!L12+[4]ГРЭС!L12+[4]ЖКХ!L12+[4]ИЖКХ!L12+'[4]Чистый двор'!L12+[4]Жилище!L13+[4]Прогресс!L12+'[4]Наш дом'!L13+[4]Уют!L13+[4]Радуга!L12</f>
        <v>0</v>
      </c>
      <c r="M12" s="20">
        <f>[4]АМЖКУ!M12+[4]СЖКХ!M12+[4]ГРЭС!M12+[4]ЖКХ!M12+[4]ИЖКХ!M12+'[4]Чистый двор'!M12+[4]Жилище!M13+[4]Прогресс!M12+'[4]Наш дом'!M13+[4]Уют!M13+[4]Радуга!M12</f>
        <v>0</v>
      </c>
      <c r="N12" s="20">
        <f>[4]АМЖКУ!N12+[4]СЖКХ!N12+[4]ГРЭС!N12+[4]ЖКХ!N12+[4]ИЖКХ!N12+'[4]Чистый двор'!N12+[4]Жилище!N13+[4]Прогресс!N12+'[4]Наш дом'!N13+[4]Уют!N13+[4]Радуга!N12</f>
        <v>0</v>
      </c>
      <c r="O12" s="20">
        <f>[4]АМЖКУ!O12+[4]СЖКХ!O12+[4]ГРЭС!O12+[4]ЖКХ!O12+[4]ИЖКХ!O12+'[4]Чистый двор'!O12+[4]Жилище!O13+[4]Прогресс!O12+'[4]Наш дом'!O13+[4]Уют!O13+[4]Радуга!O12</f>
        <v>0</v>
      </c>
      <c r="P12" s="20">
        <f>[4]АМЖКУ!P12+[4]СЖКХ!P12+[4]ГРЭС!P12+[4]ЖКХ!P12+[4]ИЖКХ!P12+'[4]Чистый двор'!P12+[4]Жилище!P13+[4]Прогресс!P12+'[4]Наш дом'!P13+[4]Уют!P13+[4]Радуга!P12</f>
        <v>0</v>
      </c>
      <c r="Q12" s="20">
        <f>[4]АМЖКУ!Q12+[4]СЖКХ!Q12+[4]ГРЭС!Q12+[4]ЖКХ!Q12+[4]ИЖКХ!Q12+'[4]Чистый двор'!Q12+[4]Жилище!Q13+[4]Прогресс!Q12+'[4]Наш дом'!Q13+[4]Уют!Q13+[4]Радуга!Q12</f>
        <v>0</v>
      </c>
      <c r="R12" s="20">
        <f>[4]АМЖКУ!R12+[4]СЖКХ!R12+[4]ГРЭС!R12+[4]ЖКХ!R12+[4]ИЖКХ!R12+'[4]Чистый двор'!R12+[4]Жилище!R13+[4]Прогресс!R12+'[4]Наш дом'!R13+[4]Уют!R13+[4]Радуга!R12</f>
        <v>0</v>
      </c>
    </row>
    <row r="13" spans="1:18" ht="16.5" customHeight="1" x14ac:dyDescent="0.25">
      <c r="A13" s="28"/>
      <c r="B13" s="31"/>
      <c r="C13" s="19" t="s">
        <v>18</v>
      </c>
      <c r="D13" s="20">
        <f t="shared" si="2"/>
        <v>0</v>
      </c>
      <c r="E13" s="20">
        <f t="shared" ref="E13" si="3">SUM(G13:I13)</f>
        <v>0</v>
      </c>
      <c r="F13" s="20">
        <f>[4]АМЖКУ!F13+[4]СЖКХ!F13+[4]ГРЭС!F13+[4]ЖКХ!F13+[4]ИЖКХ!F13+'[4]Чистый двор'!F13+[4]Жилище!F14+[4]Прогресс!F13+'[4]Наш дом'!F14+[4]Уют!F14+[4]Радуга!F13</f>
        <v>0</v>
      </c>
      <c r="G13" s="20">
        <f>[4]АМЖКУ!G13+[4]СЖКХ!G13+[4]ГРЭС!G13+[4]ЖКХ!G13+[4]ИЖКХ!G13+'[4]Чистый двор'!G13+[4]Жилище!G14+[4]Прогресс!G13+'[4]Наш дом'!G14+[4]Уют!G14+[4]Радуга!G13</f>
        <v>0</v>
      </c>
      <c r="H13" s="20">
        <f>[4]АМЖКУ!H13+[4]СЖКХ!H13+[4]ГРЭС!H13+[4]ЖКХ!H13+[4]ИЖКХ!H13+'[4]Чистый двор'!H13+[4]Жилище!H14+[4]Прогресс!H13+'[4]Наш дом'!H14+[4]Уют!H14+[4]Радуга!H13</f>
        <v>0</v>
      </c>
      <c r="I13" s="20">
        <f>[4]АМЖКУ!I13+[4]СЖКХ!I13+[4]ГРЭС!I13+[4]ЖКХ!I13+[4]ИЖКХ!I13+'[4]Чистый двор'!I13+[4]Жилище!I14+[4]Прогресс!I13+'[4]Наш дом'!I14+[4]Уют!I14+[4]Радуга!I13</f>
        <v>0</v>
      </c>
      <c r="J13" s="20">
        <f>[4]АМЖКУ!J13+[4]СЖКХ!J13+[4]ГРЭС!J13+[4]ЖКХ!J13+[4]ИЖКХ!J13+'[4]Чистый двор'!J13+[4]Жилище!J14+[4]Прогресс!J13+'[4]Наш дом'!J14+[4]Уют!J14+[4]Радуга!J13</f>
        <v>0</v>
      </c>
      <c r="K13" s="20">
        <f>[4]АМЖКУ!K13+[4]СЖКХ!K13+[4]ГРЭС!K13+[4]ЖКХ!K13+[4]ИЖКХ!K13+'[4]Чистый двор'!K13+[4]Жилище!K14+[4]Прогресс!K13+'[4]Наш дом'!K14+[4]Уют!K14+[4]Радуга!K13</f>
        <v>0</v>
      </c>
      <c r="L13" s="20">
        <f>[4]АМЖКУ!L13+[4]СЖКХ!L13+[4]ГРЭС!L13+[4]ЖКХ!L13+[4]ИЖКХ!L13+'[4]Чистый двор'!L13+[4]Жилище!L14+[4]Прогресс!L13+'[4]Наш дом'!L14+[4]Уют!L14+[4]Радуга!L13</f>
        <v>0</v>
      </c>
      <c r="M13" s="20">
        <f>[4]АМЖКУ!M13+[4]СЖКХ!M13+[4]ГРЭС!M13+[4]ЖКХ!M13+[4]ИЖКХ!M13+'[4]Чистый двор'!M13+[4]Жилище!M14+[4]Прогресс!M13+'[4]Наш дом'!M14+[4]Уют!M14+[4]Радуга!M13</f>
        <v>0</v>
      </c>
      <c r="N13" s="20">
        <f>[4]АМЖКУ!N13+[4]СЖКХ!N13+[4]ГРЭС!N13+[4]ЖКХ!N13+[4]ИЖКХ!N13+'[4]Чистый двор'!N13+[4]Жилище!N14+[4]Прогресс!N13+'[4]Наш дом'!N14+[4]Уют!N14+[4]Радуга!N13</f>
        <v>0</v>
      </c>
      <c r="O13" s="20">
        <f>[4]АМЖКУ!O13+[4]СЖКХ!O13+[4]ГРЭС!O13+[4]ЖКХ!O13+[4]ИЖКХ!O13+'[4]Чистый двор'!O13+[4]Жилище!O14+[4]Прогресс!O13+'[4]Наш дом'!O14+[4]Уют!O14+[4]Радуга!O13</f>
        <v>0</v>
      </c>
      <c r="P13" s="20">
        <f>[4]АМЖКУ!P13+[4]СЖКХ!P13+[4]ГРЭС!P13+[4]ЖКХ!P13+[4]ИЖКХ!P13+'[4]Чистый двор'!P13+[4]Жилище!P14+[4]Прогресс!P13+'[4]Наш дом'!P14+[4]Уют!P14+[4]Радуга!P13</f>
        <v>0</v>
      </c>
      <c r="Q13" s="20">
        <f>[4]АМЖКУ!Q13+[4]СЖКХ!Q13+[4]ГРЭС!Q13+[4]ЖКХ!Q13+[4]ИЖКХ!Q13+'[4]Чистый двор'!Q13+[4]Жилище!Q14+[4]Прогресс!Q13+'[4]Наш дом'!Q14+[4]Уют!Q14+[4]Радуга!Q13</f>
        <v>0</v>
      </c>
      <c r="R13" s="20">
        <f>[4]АМЖКУ!R13+[4]СЖКХ!R13+[4]ГРЭС!R13+[4]ЖКХ!R13+[4]ИЖКХ!R13+'[4]Чистый двор'!R13+[4]Жилище!R14+[4]Прогресс!R13+'[4]Наш дом'!R14+[4]Уют!R14+[4]Радуга!R13</f>
        <v>0</v>
      </c>
    </row>
    <row r="14" spans="1:18" ht="16.5" customHeight="1" x14ac:dyDescent="0.25">
      <c r="A14" s="28"/>
      <c r="B14" s="31"/>
      <c r="C14" s="19" t="s">
        <v>19</v>
      </c>
      <c r="D14" s="20">
        <f t="shared" si="2"/>
        <v>40793.049999999996</v>
      </c>
      <c r="E14" s="20">
        <f>SUM(G14:I14)</f>
        <v>25802.659999999996</v>
      </c>
      <c r="F14" s="20">
        <f>[4]АМЖКУ!F14+[4]СЖКХ!F14+[4]ГРЭС!F14+[4]ЖКХ!F14+[4]ИЖКХ!F14+'[4]Чистый двор'!F14+[4]Жилище!F15+[4]Прогресс!F14+'[4]Наш дом'!F15+[4]Уют!F15+[4]Радуга!F14</f>
        <v>3094.38</v>
      </c>
      <c r="G14" s="20">
        <f>[4]АМЖКУ!G14+[4]СЖКХ!G14+[4]ГРЭС!G14+[4]ЖКХ!G14+[4]ИЖКХ!G14+'[4]Чистый двор'!G14+[4]Жилище!G15+[4]Прогресс!G14+'[4]Наш дом'!G15+[4]Уют!G15+[4]Радуга!G14</f>
        <v>2925.6499999999996</v>
      </c>
      <c r="H14" s="20">
        <f>[4]АМЖКУ!H14+[4]СЖКХ!H14+[4]ГРЭС!H14+[4]ЖКХ!H14+[4]ИЖКХ!H14+'[4]Чистый двор'!H14+[4]Жилище!H15+[4]Прогресс!H14+'[4]Наш дом'!H15+[4]Уют!H15+[4]Радуга!H14</f>
        <v>3153.0599999999995</v>
      </c>
      <c r="I14" s="20">
        <f>[4]АМЖКУ!I14+[4]СЖКХ!I14+[4]ГРЭС!I14+[4]ЖКХ!I14+[4]ИЖКХ!I14+'[4]Чистый двор'!I14+[4]Жилище!I15+[4]Прогресс!I14+'[4]Наш дом'!I15+[4]Уют!I15+[4]Радуга!I14</f>
        <v>19723.949999999997</v>
      </c>
      <c r="J14" s="20">
        <f>[4]АМЖКУ!J14+[4]СЖКХ!J14+[4]ГРЭС!J14+[4]ЖКХ!J14+[4]ИЖКХ!J14+'[4]Чистый двор'!J14+[4]Жилище!J15+[4]Прогресс!J14+'[4]Наш дом'!J15+[4]Уют!J15+[4]Радуга!J14</f>
        <v>11896.01</v>
      </c>
      <c r="K14" s="20">
        <f>[4]АМЖКУ!K14+[4]СЖКХ!K14+[4]ГРЭС!K14+[4]ЖКХ!K14+[4]ИЖКХ!K14+'[4]Чистый двор'!K14+[4]Жилище!K15+[4]Прогресс!K14+'[4]Наш дом'!K15+[4]Уют!K15+[4]Радуга!K14</f>
        <v>0</v>
      </c>
      <c r="L14" s="20">
        <f>[4]АМЖКУ!L14+[4]СЖКХ!L14+[4]ГРЭС!L14+[4]ЖКХ!L14+[4]ИЖКХ!L14+'[4]Чистый двор'!L14+[4]Жилище!L15+[4]Прогресс!L14+'[4]Наш дом'!L15+[4]Уют!L15+[4]Радуга!L14</f>
        <v>0</v>
      </c>
      <c r="M14" s="20">
        <f>[4]АМЖКУ!M14+[4]СЖКХ!M14+[4]ГРЭС!M14+[4]ЖКХ!M14+[4]ИЖКХ!M14+'[4]Чистый двор'!M14+[4]Жилище!M15+[4]Прогресс!M14+'[4]Наш дом'!M15+[4]Уют!M15+[4]Радуга!M14</f>
        <v>0</v>
      </c>
      <c r="N14" s="20">
        <f>[4]АМЖКУ!N14+[4]СЖКХ!N14+[4]ГРЭС!N14+[4]ЖКХ!N14+[4]ИЖКХ!N14+'[4]Чистый двор'!N14+[4]Жилище!N15+[4]Прогресс!N14+'[4]Наш дом'!N15+[4]Уют!N15+[4]Радуга!N14</f>
        <v>0</v>
      </c>
      <c r="O14" s="20">
        <f>[4]АМЖКУ!O14+[4]СЖКХ!O14+[4]ГРЭС!O14+[4]ЖКХ!O14+[4]ИЖКХ!O14+'[4]Чистый двор'!O14+[4]Жилище!O15+[4]Прогресс!O14+'[4]Наш дом'!O15+[4]Уют!O15+[4]Радуга!O14</f>
        <v>0</v>
      </c>
      <c r="P14" s="20">
        <f>[4]АМЖКУ!P14+[4]СЖКХ!P14+[4]ГРЭС!P14+[4]ЖКХ!P14+[4]ИЖКХ!P14+'[4]Чистый двор'!P14+[4]Жилище!P15+[4]Прогресс!P14+'[4]Наш дом'!P15+[4]Уют!P15+[4]Радуга!P14</f>
        <v>0</v>
      </c>
      <c r="Q14" s="20">
        <f>[4]АМЖКУ!Q14+[4]СЖКХ!Q14+[4]ГРЭС!Q14+[4]ЖКХ!Q14+[4]ИЖКХ!Q14+'[4]Чистый двор'!Q14+[4]Жилище!Q15+[4]Прогресс!Q14+'[4]Наш дом'!Q15+[4]Уют!Q15+[4]Радуга!Q14</f>
        <v>0</v>
      </c>
      <c r="R14" s="20">
        <f>[4]АМЖКУ!R14+[4]СЖКХ!R14+[4]ГРЭС!R14+[4]ЖКХ!R14+[4]ИЖКХ!R14+'[4]Чистый двор'!R14+[4]Жилище!R15+[4]Прогресс!R14+'[4]Наш дом'!R15+[4]Уют!R15+[4]Радуга!R14</f>
        <v>0</v>
      </c>
    </row>
    <row r="15" spans="1:18" ht="16.5" customHeight="1" x14ac:dyDescent="0.25">
      <c r="A15" s="29"/>
      <c r="B15" s="31"/>
      <c r="C15" s="13" t="s">
        <v>7</v>
      </c>
      <c r="D15" s="21">
        <f>D8+D9+D14</f>
        <v>244053.58403999996</v>
      </c>
      <c r="E15" s="21">
        <f t="shared" ref="E15:Q15" si="4">E8+E9+E14</f>
        <v>131508.34255</v>
      </c>
      <c r="F15" s="21">
        <f t="shared" si="4"/>
        <v>61839.181489999995</v>
      </c>
      <c r="G15" s="21">
        <f t="shared" si="4"/>
        <v>46687.442340000001</v>
      </c>
      <c r="H15" s="21">
        <f t="shared" si="4"/>
        <v>31596.968829999998</v>
      </c>
      <c r="I15" s="21">
        <f t="shared" si="4"/>
        <v>53223.931379999995</v>
      </c>
      <c r="J15" s="21">
        <f t="shared" si="4"/>
        <v>50706.060000000005</v>
      </c>
      <c r="K15" s="21">
        <f>K8+K9+K14</f>
        <v>1986</v>
      </c>
      <c r="L15" s="21">
        <f t="shared" si="4"/>
        <v>31634.52</v>
      </c>
      <c r="M15" s="21">
        <f t="shared" si="4"/>
        <v>2490</v>
      </c>
      <c r="N15" s="21">
        <f t="shared" si="4"/>
        <v>26638.1</v>
      </c>
      <c r="O15" s="21">
        <f t="shared" si="4"/>
        <v>49</v>
      </c>
      <c r="P15" s="21">
        <f t="shared" si="4"/>
        <v>1954.19</v>
      </c>
      <c r="Q15" s="21">
        <f t="shared" si="4"/>
        <v>14638.529999999999</v>
      </c>
      <c r="R15" s="21">
        <f>R8+R9+R14</f>
        <v>5580.63</v>
      </c>
    </row>
    <row r="16" spans="1:18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0.25" x14ac:dyDescent="0.3">
      <c r="A18" s="39" t="s">
        <v>31</v>
      </c>
      <c r="B18" s="39"/>
      <c r="C18" s="5"/>
      <c r="D18" s="5"/>
      <c r="E18" s="6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7" t="s">
        <v>3</v>
      </c>
    </row>
    <row r="19" spans="1:18" ht="79.5" customHeight="1" x14ac:dyDescent="0.25">
      <c r="A19" s="32" t="s">
        <v>13</v>
      </c>
      <c r="B19" s="32" t="s">
        <v>4</v>
      </c>
      <c r="C19" s="33" t="s">
        <v>0</v>
      </c>
      <c r="D19" s="30" t="s">
        <v>5</v>
      </c>
      <c r="E19" s="30" t="s">
        <v>6</v>
      </c>
      <c r="F19" s="36" t="s">
        <v>1</v>
      </c>
      <c r="G19" s="37"/>
      <c r="H19" s="37"/>
      <c r="I19" s="38"/>
      <c r="J19" s="33" t="s">
        <v>12</v>
      </c>
      <c r="K19" s="32" t="s">
        <v>20</v>
      </c>
      <c r="L19" s="32"/>
      <c r="M19" s="32" t="s">
        <v>21</v>
      </c>
      <c r="N19" s="32"/>
      <c r="O19" s="32" t="s">
        <v>22</v>
      </c>
      <c r="P19" s="32"/>
      <c r="Q19" s="32" t="s">
        <v>23</v>
      </c>
      <c r="R19" s="32" t="s">
        <v>29</v>
      </c>
    </row>
    <row r="20" spans="1:18" ht="90" x14ac:dyDescent="0.25">
      <c r="A20" s="32"/>
      <c r="B20" s="32"/>
      <c r="C20" s="34"/>
      <c r="D20" s="30"/>
      <c r="E20" s="30"/>
      <c r="F20" s="18" t="s">
        <v>8</v>
      </c>
      <c r="G20" s="18" t="s">
        <v>9</v>
      </c>
      <c r="H20" s="18" t="s">
        <v>10</v>
      </c>
      <c r="I20" s="18" t="s">
        <v>11</v>
      </c>
      <c r="J20" s="34"/>
      <c r="K20" s="14" t="s">
        <v>24</v>
      </c>
      <c r="L20" s="18" t="s">
        <v>25</v>
      </c>
      <c r="M20" s="14" t="s">
        <v>26</v>
      </c>
      <c r="N20" s="18" t="s">
        <v>27</v>
      </c>
      <c r="O20" s="14" t="s">
        <v>26</v>
      </c>
      <c r="P20" s="18" t="s">
        <v>27</v>
      </c>
      <c r="Q20" s="32"/>
      <c r="R20" s="32"/>
    </row>
    <row r="21" spans="1:18" x14ac:dyDescent="0.25">
      <c r="A21" s="11">
        <v>1</v>
      </c>
      <c r="B21" s="12">
        <v>2</v>
      </c>
      <c r="C21" s="11">
        <v>3</v>
      </c>
      <c r="D21" s="11">
        <v>4</v>
      </c>
      <c r="E21" s="12">
        <v>5</v>
      </c>
      <c r="F21" s="11">
        <v>6</v>
      </c>
      <c r="G21" s="11">
        <v>7</v>
      </c>
      <c r="H21" s="12">
        <v>8</v>
      </c>
      <c r="I21" s="11">
        <v>9</v>
      </c>
      <c r="J21" s="11">
        <v>10</v>
      </c>
      <c r="K21" s="12">
        <v>11</v>
      </c>
      <c r="L21" s="11">
        <v>12</v>
      </c>
      <c r="M21" s="11">
        <v>13</v>
      </c>
      <c r="N21" s="12">
        <v>14</v>
      </c>
      <c r="O21" s="11">
        <v>15</v>
      </c>
      <c r="P21" s="11">
        <v>16</v>
      </c>
      <c r="Q21" s="12">
        <v>17</v>
      </c>
      <c r="R21" s="11">
        <v>18</v>
      </c>
    </row>
    <row r="22" spans="1:18" ht="23.25" customHeight="1" x14ac:dyDescent="0.25">
      <c r="A22" s="27"/>
      <c r="B22" s="31" t="s">
        <v>33</v>
      </c>
      <c r="C22" s="19" t="s">
        <v>14</v>
      </c>
      <c r="D22" s="20">
        <f>SUM(F22:J22)</f>
        <v>752.71899999999994</v>
      </c>
      <c r="E22" s="20">
        <f t="shared" ref="E22" si="5">SUM(G22:J22)</f>
        <v>0</v>
      </c>
      <c r="F22" s="24">
        <f>[4]АМЖКУ!F22+[4]СЖКХ!F22+[4]ГРЭС!F22+[4]ЖКХ!E22+[4]ИЖКХ!E22+[4]Прогресс!F22</f>
        <v>752.71899999999994</v>
      </c>
      <c r="G22" s="24"/>
      <c r="H22" s="24"/>
      <c r="I22" s="24"/>
      <c r="J22" s="24"/>
      <c r="K22" s="26"/>
      <c r="L22" s="26"/>
      <c r="M22" s="26"/>
      <c r="N22" s="26"/>
      <c r="O22" s="26"/>
      <c r="P22" s="26"/>
      <c r="Q22" s="26"/>
      <c r="R22" s="26"/>
    </row>
    <row r="23" spans="1:18" ht="23.25" customHeight="1" x14ac:dyDescent="0.25">
      <c r="A23" s="28"/>
      <c r="B23" s="31"/>
      <c r="C23" s="19" t="s">
        <v>28</v>
      </c>
      <c r="D23" s="20">
        <f>D24</f>
        <v>181957.99104000002</v>
      </c>
      <c r="E23" s="20">
        <f>SUM(G23:I23)</f>
        <v>113989.62049</v>
      </c>
      <c r="F23" s="20">
        <f t="shared" ref="F23:R23" si="6">F24</f>
        <v>37519.220550000005</v>
      </c>
      <c r="G23" s="20">
        <f t="shared" si="6"/>
        <v>37960.821719999993</v>
      </c>
      <c r="H23" s="20">
        <f t="shared" si="6"/>
        <v>32015.575019999997</v>
      </c>
      <c r="I23" s="20">
        <f t="shared" si="6"/>
        <v>44013.223750000005</v>
      </c>
      <c r="J23" s="20">
        <f t="shared" si="6"/>
        <v>30449.15</v>
      </c>
      <c r="K23" s="20">
        <f t="shared" si="6"/>
        <v>3175</v>
      </c>
      <c r="L23" s="20">
        <f t="shared" si="6"/>
        <v>40371.14</v>
      </c>
      <c r="M23" s="20">
        <f t="shared" si="6"/>
        <v>1325</v>
      </c>
      <c r="N23" s="20">
        <f t="shared" si="6"/>
        <v>33542.269999999997</v>
      </c>
      <c r="O23" s="20">
        <f t="shared" si="6"/>
        <v>79</v>
      </c>
      <c r="P23" s="20">
        <f t="shared" si="6"/>
        <v>5576.7029999999995</v>
      </c>
      <c r="Q23" s="20">
        <f t="shared" si="6"/>
        <v>10473.298000000001</v>
      </c>
      <c r="R23" s="20">
        <f t="shared" si="6"/>
        <v>5125.54</v>
      </c>
    </row>
    <row r="24" spans="1:18" ht="23.25" customHeight="1" x14ac:dyDescent="0.25">
      <c r="A24" s="28"/>
      <c r="B24" s="31"/>
      <c r="C24" s="19" t="s">
        <v>15</v>
      </c>
      <c r="D24" s="20">
        <f>D25+D26+D27</f>
        <v>181957.99104000002</v>
      </c>
      <c r="E24" s="20">
        <f>SUM(G24:I24)</f>
        <v>113989.62049</v>
      </c>
      <c r="F24" s="20">
        <f t="shared" ref="F24:J24" si="7">F25+F26+F27</f>
        <v>37519.220550000005</v>
      </c>
      <c r="G24" s="20">
        <f t="shared" si="7"/>
        <v>37960.821719999993</v>
      </c>
      <c r="H24" s="20">
        <f t="shared" si="7"/>
        <v>32015.575019999997</v>
      </c>
      <c r="I24" s="20">
        <f t="shared" si="7"/>
        <v>44013.223750000005</v>
      </c>
      <c r="J24" s="20">
        <f t="shared" si="7"/>
        <v>30449.15</v>
      </c>
      <c r="K24" s="20">
        <f>K25+K26+K27</f>
        <v>3175</v>
      </c>
      <c r="L24" s="20">
        <f t="shared" ref="L24:R24" si="8">L25+L26+L27</f>
        <v>40371.14</v>
      </c>
      <c r="M24" s="20">
        <f t="shared" si="8"/>
        <v>1325</v>
      </c>
      <c r="N24" s="20">
        <f t="shared" si="8"/>
        <v>33542.269999999997</v>
      </c>
      <c r="O24" s="20">
        <f t="shared" si="8"/>
        <v>79</v>
      </c>
      <c r="P24" s="20">
        <f t="shared" si="8"/>
        <v>5576.7029999999995</v>
      </c>
      <c r="Q24" s="20">
        <f t="shared" si="8"/>
        <v>10473.298000000001</v>
      </c>
      <c r="R24" s="20">
        <f t="shared" si="8"/>
        <v>5125.54</v>
      </c>
    </row>
    <row r="25" spans="1:18" ht="23.25" customHeight="1" x14ac:dyDescent="0.25">
      <c r="A25" s="28"/>
      <c r="B25" s="31"/>
      <c r="C25" s="19" t="s">
        <v>16</v>
      </c>
      <c r="D25" s="20">
        <f>SUM(F25:J25)</f>
        <v>162256.43104000002</v>
      </c>
      <c r="E25" s="20">
        <f>SUM(G25:I25)</f>
        <v>101508.20048999999</v>
      </c>
      <c r="F25" s="20">
        <f>[4]АМЖКУ!F25+[4]СЖКХ!F25+[4]ГРЭС!F25+[4]ЖКХ!F25+[4]ИЖКХ!F25+'[4]Чистый двор'!F25+[4]Жилище!F26+[4]Прогресс!F25+'[4]Наш дом'!F26+[4]Уют!F26+[4]Радуга!F25</f>
        <v>34086.640550000004</v>
      </c>
      <c r="G25" s="20">
        <f>[4]АМЖКУ!G25+[4]СЖКХ!G25+[4]ГРЭС!G25+[4]ЖКХ!G25+[4]ИЖКХ!G25+'[4]Чистый двор'!G25+[4]Жилище!G26+[4]Прогресс!G25+'[4]Наш дом'!G26+[4]Уют!G26+[4]Радуга!G25</f>
        <v>34457.931719999993</v>
      </c>
      <c r="H25" s="20">
        <f>[4]АМЖКУ!H25+[4]СЖКХ!H25+[4]ГРЭС!H25+[4]ЖКХ!H25+[4]ИЖКХ!H25+'[4]Чистый двор'!H25+[4]Жилище!H26+[4]Прогресс!H25+'[4]Наш дом'!H26+[4]Уют!H26+[4]Радуга!H25</f>
        <v>29524.185019999997</v>
      </c>
      <c r="I25" s="20">
        <f>[4]АМЖКУ!I25+[4]СЖКХ!I25+[4]ГРЭС!I25+[4]ЖКХ!I25+[4]ИЖКХ!I25+'[4]Чистый двор'!I25+[4]Жилище!I26+[4]Прогресс!I25+'[4]Наш дом'!I26+[4]Уют!I26+[4]Радуга!I25</f>
        <v>37526.083750000005</v>
      </c>
      <c r="J25" s="20">
        <f>[4]АМЖКУ!J25+[4]СЖКХ!J25+[4]ГРЭС!J25+[4]ЖКХ!J25+[4]ИЖКХ!J25+'[4]Чистый двор'!J25+[4]Жилище!J26+[4]Прогресс!J25+'[4]Наш дом'!J26+[4]Уют!J26+[4]Радуга!J25</f>
        <v>26661.59</v>
      </c>
      <c r="K25" s="20">
        <f>[4]АМЖКУ!K25+[4]СЖКХ!K25+[4]ГРЭС!K25+[4]ЖКХ!K25+[4]ИЖКХ!K25+'[4]Чистый двор'!K25+[4]Жилище!K26+[4]Прогресс!K25+'[4]Наш дом'!K26+[4]Уют!K26+[4]Радуга!K25</f>
        <v>3167</v>
      </c>
      <c r="L25" s="20">
        <f>[4]АМЖКУ!L25+[4]СЖКХ!L25+[4]ГРЭС!L25+[4]ЖКХ!L25+[4]ИЖКХ!L25+'[4]Чистый двор'!L25+[4]Жилище!L26+[4]Прогресс!L25+'[4]Наш дом'!L26+[4]Уют!L26+[4]Радуга!L25</f>
        <v>40090.68</v>
      </c>
      <c r="M25" s="20">
        <f>[4]АМЖКУ!M25+[4]СЖКХ!M25+[4]ГРЭС!M25+[4]ЖКХ!M25+[4]ИЖКХ!M25+'[4]Чистый двор'!M25+[4]Жилище!M26+[4]Прогресс!M25+'[4]Наш дом'!M26+[4]Уют!M26+[4]Радуга!M25</f>
        <v>1319</v>
      </c>
      <c r="N25" s="20">
        <f>[4]АМЖКУ!N25+[4]СЖКХ!N25+[4]ГРЭС!N25+[4]ЖКХ!N25+[4]ИЖКХ!N25+'[4]Чистый двор'!N25+[4]Жилище!N26+[4]Прогресс!N25+'[4]Наш дом'!N26+[4]Уют!N26+[4]Радуга!N25</f>
        <v>33199.81</v>
      </c>
      <c r="O25" s="20">
        <f>[4]АМЖКУ!O25+[4]СЖКХ!O25+[4]ГРЭС!O25+[4]ЖКХ!O25+[4]ИЖКХ!O25+'[4]Чистый двор'!O25+[4]Жилище!O26+[4]Прогресс!O25+'[4]Наш дом'!O26+[4]Уют!O26+[4]Радуга!O25</f>
        <v>79</v>
      </c>
      <c r="P25" s="20">
        <f>[4]АМЖКУ!P25+[4]СЖКХ!P25+[4]ГРЭС!P25+[4]ЖКХ!P25+[4]ИЖКХ!P25+'[4]Чистый двор'!P25+[4]Жилище!P26+[4]Прогресс!P25+'[4]Наш дом'!P26+[4]Уют!P26+[4]Радуга!P25</f>
        <v>5576.7029999999995</v>
      </c>
      <c r="Q25" s="20">
        <f>[4]АМЖКУ!Q25+[4]СЖКХ!Q25+[4]ГРЭС!Q25+[4]ЖКХ!Q25+[4]ИЖКХ!Q25+'[4]Чистый двор'!Q25+[4]Жилище!Q26+[4]Прогресс!Q25+'[4]Наш дом'!Q26+[4]Уют!Q26+[4]Радуга!Q25</f>
        <v>10327.298000000001</v>
      </c>
      <c r="R25" s="20">
        <f>[4]АМЖКУ!R25+[4]СЖКХ!R25+[4]ГРЭС!R25+[4]ЖКХ!R25+[4]ИЖКХ!R25+'[4]Чистый двор'!R25+[4]Жилище!R26+[4]Прогресс!R25+'[4]Наш дом'!R26+[4]Уют!R26+[4]Радуга!R25</f>
        <v>5125.54</v>
      </c>
    </row>
    <row r="26" spans="1:18" ht="23.25" customHeight="1" x14ac:dyDescent="0.25">
      <c r="A26" s="28"/>
      <c r="B26" s="31"/>
      <c r="C26" s="19" t="s">
        <v>17</v>
      </c>
      <c r="D26" s="20">
        <f t="shared" ref="D26:D28" si="9">SUM(F26:J26)</f>
        <v>19474.02</v>
      </c>
      <c r="E26" s="20">
        <f>SUM(G26:I26)</f>
        <v>12454.48</v>
      </c>
      <c r="F26" s="20">
        <f>[4]АМЖКУ!F26+[4]СЖКХ!F26+[4]ГРЭС!F26+[4]ЖКХ!F26+[4]ИЖКХ!F26+'[4]Чистый двор'!F26+[4]Жилище!F27+[4]Прогресс!F26+'[4]Наш дом'!F27+[4]Уют!F27+[4]Радуга!F26</f>
        <v>3231.98</v>
      </c>
      <c r="G26" s="20">
        <f>[4]АМЖКУ!G26+[4]СЖКХ!G26+[4]ГРЭС!G26+[4]ЖКХ!G26+[4]ИЖКХ!G26+'[4]Чистый двор'!G26+[4]Жилище!G27+[4]Прогресс!G26+'[4]Наш дом'!G27+[4]Уют!G27+[4]Радуга!G26</f>
        <v>3502.89</v>
      </c>
      <c r="H26" s="20">
        <f>[4]АМЖКУ!H26+[4]СЖКХ!H26+[4]ГРЭС!H26+[4]ЖКХ!H26+[4]ИЖКХ!H26+'[4]Чистый двор'!H26+[4]Жилище!H27+[4]Прогресс!H26+'[4]Наш дом'!H27+[4]Уют!H27+[4]Радуга!H26</f>
        <v>2464.4499999999998</v>
      </c>
      <c r="I26" s="20">
        <f>[4]АМЖКУ!I26+[4]СЖКХ!I26+[4]ГРЭС!I26+[4]ЖКХ!I26+[4]ИЖКХ!I26+'[4]Чистый двор'!I26+[4]Жилище!I27+[4]Прогресс!I26+'[4]Наш дом'!I27+[4]Уют!I27+[4]Радуга!I26</f>
        <v>6487.14</v>
      </c>
      <c r="J26" s="20">
        <f>[4]АМЖКУ!J26+[4]СЖКХ!J26+[4]ГРЭС!J26+[4]ЖКХ!J26+[4]ИЖКХ!J26+'[4]Чистый двор'!J26+[4]Жилище!J27+[4]Прогресс!J26+'[4]Наш дом'!J27+[4]Уют!J27+[4]Радуга!J26</f>
        <v>3787.56</v>
      </c>
      <c r="K26" s="20">
        <f>[4]АМЖКУ!K26+[4]СЖКХ!K26+[4]ГРЭС!K26+[4]ЖКХ!K26+[4]ИЖКХ!K26+'[4]Чистый двор'!K26+[4]Жилище!K27+[4]Прогресс!K26+'[4]Наш дом'!K27+[4]Уют!K27+[4]Радуга!K26</f>
        <v>8</v>
      </c>
      <c r="L26" s="20">
        <f>[4]АМЖКУ!L26+[4]СЖКХ!L26+[4]ГРЭС!L26+[4]ЖКХ!L26+[4]ИЖКХ!L26+'[4]Чистый двор'!L26+[4]Жилище!L27+[4]Прогресс!L26+'[4]Наш дом'!L27+[4]Уют!L27+[4]Радуга!L26</f>
        <v>280.46000000000004</v>
      </c>
      <c r="M26" s="20">
        <f>[4]АМЖКУ!M26+[4]СЖКХ!M26+[4]ГРЭС!M26+[4]ЖКХ!M26+[4]ИЖКХ!M26+'[4]Чистый двор'!M26+[4]Жилище!M27+[4]Прогресс!M26+'[4]Наш дом'!M27+[4]Уют!M27+[4]Радуга!M26</f>
        <v>6</v>
      </c>
      <c r="N26" s="20">
        <f>[4]АМЖКУ!N26+[4]СЖКХ!N26+[4]ГРЭС!N26+[4]ЖКХ!N26+[4]ИЖКХ!N26+'[4]Чистый двор'!N26+[4]Жилище!N27+[4]Прогресс!N26+'[4]Наш дом'!N27+[4]Уют!N27+[4]Радуга!N26</f>
        <v>342.46</v>
      </c>
      <c r="O26" s="20">
        <f>[4]АМЖКУ!O26+[4]СЖКХ!O26+[4]ГРЭС!O26+[4]ЖКХ!O26+[4]ИЖКХ!O26+'[4]Чистый двор'!O26+[4]Жилище!O27+[4]Прогресс!O26+'[4]Наш дом'!O27+[4]Уют!O27+[4]Радуга!O26</f>
        <v>0</v>
      </c>
      <c r="P26" s="20">
        <f>[4]АМЖКУ!P26+[4]СЖКХ!P26+[4]ГРЭС!P26+[4]ЖКХ!P26+[4]ИЖКХ!P26+'[4]Чистый двор'!P26+[4]Жилище!P27+[4]Прогресс!P26+'[4]Наш дом'!P27+[4]Уют!P27+[4]Радуга!P26</f>
        <v>0</v>
      </c>
      <c r="Q26" s="20">
        <f>[4]АМЖКУ!Q26+[4]СЖКХ!Q26+[4]ГРЭС!Q26+[4]ЖКХ!Q26+[4]ИЖКХ!Q26+'[4]Чистый двор'!Q26+[4]Жилище!Q27+[4]Прогресс!Q26+'[4]Наш дом'!Q27+[4]Уют!Q27+[4]Радуга!Q26</f>
        <v>146</v>
      </c>
      <c r="R26" s="20">
        <f>[4]АМЖКУ!R26+[4]СЖКХ!R26+[4]ГРЭС!R26+[4]ЖКХ!R26+[4]ИЖКХ!R26+'[4]Чистый двор'!R26+[4]Жилище!R27+[4]Прогресс!R26+'[4]Наш дом'!R27+[4]Уют!R27+[4]Радуга!R26</f>
        <v>0</v>
      </c>
    </row>
    <row r="27" spans="1:18" ht="23.25" customHeight="1" x14ac:dyDescent="0.25">
      <c r="A27" s="28"/>
      <c r="B27" s="31"/>
      <c r="C27" s="19" t="s">
        <v>18</v>
      </c>
      <c r="D27" s="20">
        <f t="shared" si="9"/>
        <v>227.54</v>
      </c>
      <c r="E27" s="20">
        <f t="shared" ref="E27" si="10">SUM(G27:I27)</f>
        <v>26.94</v>
      </c>
      <c r="F27" s="20">
        <f>[4]АМЖКУ!F27+[4]СЖКХ!F27+[4]ГРЭС!F27+[4]ЖКХ!F27+[4]ИЖКХ!F27+'[4]Чистый двор'!F27+[4]Жилище!F28+[4]Прогресс!F27+'[4]Наш дом'!F28+[4]Уют!F28+[4]Радуга!F27</f>
        <v>200.6</v>
      </c>
      <c r="G27" s="20">
        <f>[4]АМЖКУ!G27+[4]СЖКХ!G27+[4]ГРЭС!G27+[4]ЖКХ!G27+[4]ИЖКХ!G27+'[4]Чистый двор'!G27+[4]Жилище!G28+[4]Прогресс!G27+'[4]Наш дом'!G28+[4]Уют!G28+[4]Радуга!G27</f>
        <v>0</v>
      </c>
      <c r="H27" s="20">
        <f>[4]АМЖКУ!H27+[4]СЖКХ!H27+[4]ГРЭС!H27+[4]ЖКХ!H27+[4]ИЖКХ!H27+'[4]Чистый двор'!H27+[4]Жилище!H28+[4]Прогресс!H27+'[4]Наш дом'!H28+[4]Уют!H28+[4]Радуга!H27</f>
        <v>26.94</v>
      </c>
      <c r="I27" s="20">
        <f>[4]АМЖКУ!I27+[4]СЖКХ!I27+[4]ГРЭС!I27+[4]ЖКХ!I27+[4]ИЖКХ!I27+'[4]Чистый двор'!I27+[4]Жилище!I28+[4]Прогресс!I27+'[4]Наш дом'!I28+[4]Уют!I28+[4]Радуга!I27</f>
        <v>0</v>
      </c>
      <c r="J27" s="20">
        <f>[4]АМЖКУ!J27+[4]СЖКХ!J27+[4]ГРЭС!J27+[4]ЖКХ!J27+[4]ИЖКХ!J27+'[4]Чистый двор'!J27+[4]Жилище!J28+[4]Прогресс!J27+'[4]Наш дом'!J28+[4]Уют!J28+[4]Радуга!J27</f>
        <v>0</v>
      </c>
      <c r="K27" s="20">
        <f>[4]АМЖКУ!K27+[4]СЖКХ!K27+[4]ГРЭС!K27+[4]ЖКХ!K27+[4]ИЖКХ!K27+'[4]Чистый двор'!K27+[4]Жилище!K28+[4]Прогресс!K27+'[4]Наш дом'!K28+[4]Уют!K28+[4]Радуга!K27</f>
        <v>0</v>
      </c>
      <c r="L27" s="20">
        <f>[4]АМЖКУ!L27+[4]СЖКХ!L27+[4]ГРЭС!L27+[4]ЖКХ!L27+[4]ИЖКХ!L27+'[4]Чистый двор'!L27+[4]Жилище!L28+[4]Прогресс!L27+'[4]Наш дом'!L28+[4]Уют!L28+[4]Радуга!L27</f>
        <v>0</v>
      </c>
      <c r="M27" s="20">
        <f>[4]АМЖКУ!M27+[4]СЖКХ!M27+[4]ГРЭС!M27+[4]ЖКХ!M27+[4]ИЖКХ!M27+'[4]Чистый двор'!M27+[4]Жилище!M28+[4]Прогресс!M27+'[4]Наш дом'!M28+[4]Уют!M28+[4]Радуга!M27</f>
        <v>0</v>
      </c>
      <c r="N27" s="20">
        <f>[4]АМЖКУ!N27+[4]СЖКХ!N27+[4]ГРЭС!N27+[4]ЖКХ!N27+[4]ИЖКХ!N27+'[4]Чистый двор'!N27+[4]Жилище!N28+[4]Прогресс!N27+'[4]Наш дом'!N28+[4]Уют!N28+[4]Радуга!N27</f>
        <v>0</v>
      </c>
      <c r="O27" s="20">
        <f>[4]АМЖКУ!O27+[4]СЖКХ!O27+[4]ГРЭС!O27+[4]ЖКХ!O27+[4]ИЖКХ!O27+'[4]Чистый двор'!O27+[4]Жилище!O28+[4]Прогресс!O27+'[4]Наш дом'!O28+[4]Уют!O28+[4]Радуга!O27</f>
        <v>0</v>
      </c>
      <c r="P27" s="20">
        <f>[4]АМЖКУ!P27+[4]СЖКХ!P27+[4]ГРЭС!P27+[4]ЖКХ!P27+[4]ИЖКХ!P27+'[4]Чистый двор'!P27+[4]Жилище!P28+[4]Прогресс!P27+'[4]Наш дом'!P28+[4]Уют!P28+[4]Радуга!P27</f>
        <v>0</v>
      </c>
      <c r="Q27" s="20">
        <f>[4]АМЖКУ!Q27+[4]СЖКХ!Q27+[4]ГРЭС!Q27+[4]ЖКХ!Q27+[4]ИЖКХ!Q27+'[4]Чистый двор'!Q27+[4]Жилище!Q28+[4]Прогресс!Q27+'[4]Наш дом'!Q28+[4]Уют!Q28+[4]Радуга!Q27</f>
        <v>0</v>
      </c>
      <c r="R27" s="20">
        <f>[4]АМЖКУ!R27+[4]СЖКХ!R27+[4]ГРЭС!R27+[4]ЖКХ!R27+[4]ИЖКХ!R27+'[4]Чистый двор'!R27+[4]Жилище!R28+[4]Прогресс!R27+'[4]Наш дом'!R28+[4]Уют!R28+[4]Радуга!R27</f>
        <v>0</v>
      </c>
    </row>
    <row r="28" spans="1:18" ht="23.25" customHeight="1" x14ac:dyDescent="0.25">
      <c r="A28" s="28"/>
      <c r="B28" s="31"/>
      <c r="C28" s="19" t="s">
        <v>19</v>
      </c>
      <c r="D28" s="20">
        <f t="shared" si="9"/>
        <v>62329.740000000005</v>
      </c>
      <c r="E28" s="20">
        <f>SUM(G28:I28)</f>
        <v>52741.340000000011</v>
      </c>
      <c r="F28" s="20">
        <f>[4]АМЖКУ!F28+[4]СЖКХ!F28+[4]ГРЭС!F28+[4]ЖКХ!F28+[4]ИЖКХ!F28+'[4]Чистый двор'!F28+[4]Жилище!F29+[4]Прогресс!F28+'[4]Наш дом'!F29+[4]Уют!F29+[4]Радуга!F28</f>
        <v>2736.34</v>
      </c>
      <c r="G28" s="20">
        <f>[4]АМЖКУ!G28+[4]СЖКХ!G28+[4]ГРЭС!G28+[4]ЖКХ!G28+[4]ИЖКХ!G28+'[4]Чистый двор'!G28+[4]Жилище!G29+[4]Прогресс!G28+'[4]Наш дом'!G29+[4]Уют!G29+[4]Радуга!G28</f>
        <v>789.23</v>
      </c>
      <c r="H28" s="20">
        <f>[4]АМЖКУ!H28+[4]СЖКХ!H28+[4]ГРЭС!H28+[4]ЖКХ!H28+[4]ИЖКХ!H28+'[4]Чистый двор'!H28+[4]Жилище!H29+[4]Прогресс!H28+'[4]Наш дом'!H29+[4]Уют!H29+[4]Радуга!H28</f>
        <v>43417.380000000005</v>
      </c>
      <c r="I28" s="20">
        <f>[4]АМЖКУ!I28+[4]СЖКХ!I28+[4]ГРЭС!I28+[4]ЖКХ!I28+[4]ИЖКХ!I28+'[4]Чистый двор'!I28+[4]Жилище!I29+[4]Прогресс!I28+'[4]Наш дом'!I29+[4]Уют!I29+[4]Радуга!I28</f>
        <v>8534.73</v>
      </c>
      <c r="J28" s="20">
        <f>[4]АМЖКУ!J28+[4]СЖКХ!J28+[4]ГРЭС!J28+[4]ЖКХ!J28+[4]ИЖКХ!J28+'[4]Чистый двор'!J28+[4]Жилище!J29+[4]Прогресс!J28+'[4]Наш дом'!J29+[4]Уют!J29+[4]Радуга!J28</f>
        <v>6852.06</v>
      </c>
      <c r="K28" s="20">
        <f>[4]АМЖКУ!K28+[4]СЖКХ!K28+[4]ГРЭС!K28+[4]ЖКХ!K28+[4]ИЖКХ!K28+'[4]Чистый двор'!K28+[4]Жилище!K29+[4]Прогресс!K28+'[4]Наш дом'!K29+[4]Уют!K29+[4]Радуга!K28</f>
        <v>0</v>
      </c>
      <c r="L28" s="20">
        <f>[4]АМЖКУ!L28+[4]СЖКХ!L28+[4]ГРЭС!L28+[4]ЖКХ!L28+[4]ИЖКХ!L28+'[4]Чистый двор'!L28+[4]Жилище!L29+[4]Прогресс!L28+'[4]Наш дом'!L29+[4]Уют!L29+[4]Радуга!L28</f>
        <v>0</v>
      </c>
      <c r="M28" s="20">
        <f>[4]АМЖКУ!M28+[4]СЖКХ!M28+[4]ГРЭС!M28+[4]ЖКХ!M28+[4]ИЖКХ!M28+'[4]Чистый двор'!M28+[4]Жилище!M29+[4]Прогресс!M28+'[4]Наш дом'!M29+[4]Уют!M29+[4]Радуга!M28</f>
        <v>0</v>
      </c>
      <c r="N28" s="20">
        <f>[4]АМЖКУ!N28+[4]СЖКХ!N28+[4]ГРЭС!N28+[4]ЖКХ!N28+[4]ИЖКХ!N28+'[4]Чистый двор'!N28+[4]Жилище!N29+[4]Прогресс!N28+'[4]Наш дом'!N29+[4]Уют!N29+[4]Радуга!N28</f>
        <v>0</v>
      </c>
      <c r="O28" s="20">
        <f>[4]АМЖКУ!O28+[4]СЖКХ!O28+[4]ГРЭС!O28+[4]ЖКХ!O28+[4]ИЖКХ!O28+'[4]Чистый двор'!O28+[4]Жилище!O29+[4]Прогресс!O28+'[4]Наш дом'!O29+[4]Уют!O29+[4]Радуга!O28</f>
        <v>0</v>
      </c>
      <c r="P28" s="20">
        <f>[4]АМЖКУ!P28+[4]СЖКХ!P28+[4]ГРЭС!P28+[4]ЖКХ!P28+[4]ИЖКХ!P28+'[4]Чистый двор'!P28+[4]Жилище!P29+[4]Прогресс!P28+'[4]Наш дом'!P29+[4]Уют!P29+[4]Радуга!P28</f>
        <v>0</v>
      </c>
      <c r="Q28" s="20">
        <f>[4]АМЖКУ!Q28+[4]СЖКХ!Q28+[4]ГРЭС!Q28+[4]ЖКХ!Q28+[4]ИЖКХ!Q28+'[4]Чистый двор'!Q28+[4]Жилище!Q29+[4]Прогресс!Q28+'[4]Наш дом'!Q29+[4]Уют!Q29+[4]Радуга!Q28</f>
        <v>0</v>
      </c>
      <c r="R28" s="20">
        <f>[4]АМЖКУ!R28+[4]СЖКХ!R28+[4]ГРЭС!R28+[4]ЖКХ!R28+[4]ИЖКХ!R28+'[4]Чистый двор'!R28+[4]Жилище!R29+[4]Прогресс!R28+'[4]Наш дом'!R29+[4]Уют!R29+[4]Радуга!R28</f>
        <v>0</v>
      </c>
    </row>
    <row r="29" spans="1:18" ht="23.25" customHeight="1" x14ac:dyDescent="0.25">
      <c r="A29" s="29"/>
      <c r="B29" s="31"/>
      <c r="C29" s="13" t="s">
        <v>7</v>
      </c>
      <c r="D29" s="22">
        <f>D22+D23+D28</f>
        <v>245040.45004000003</v>
      </c>
      <c r="E29" s="22">
        <f>E22+E23+E28</f>
        <v>166730.96049000003</v>
      </c>
      <c r="F29" s="22">
        <f t="shared" ref="F29:R29" si="11">F22+F23+F28</f>
        <v>41008.279550000007</v>
      </c>
      <c r="G29" s="22">
        <f t="shared" si="11"/>
        <v>38750.051719999996</v>
      </c>
      <c r="H29" s="22">
        <f t="shared" si="11"/>
        <v>75432.955019999994</v>
      </c>
      <c r="I29" s="22">
        <f t="shared" si="11"/>
        <v>52547.953750000001</v>
      </c>
      <c r="J29" s="22">
        <f t="shared" si="11"/>
        <v>37301.21</v>
      </c>
      <c r="K29" s="22">
        <f t="shared" si="11"/>
        <v>3175</v>
      </c>
      <c r="L29" s="22">
        <f t="shared" si="11"/>
        <v>40371.14</v>
      </c>
      <c r="M29" s="22">
        <f t="shared" si="11"/>
        <v>1325</v>
      </c>
      <c r="N29" s="22">
        <f t="shared" si="11"/>
        <v>33542.269999999997</v>
      </c>
      <c r="O29" s="22">
        <f t="shared" si="11"/>
        <v>79</v>
      </c>
      <c r="P29" s="22">
        <f>P22+P23+P28</f>
        <v>5576.7029999999995</v>
      </c>
      <c r="Q29" s="22">
        <f t="shared" si="11"/>
        <v>10473.298000000001</v>
      </c>
      <c r="R29" s="22">
        <f t="shared" si="11"/>
        <v>5125.54</v>
      </c>
    </row>
    <row r="30" spans="1:18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0.25" x14ac:dyDescent="0.3">
      <c r="A32" s="39" t="s">
        <v>32</v>
      </c>
      <c r="B32" s="39"/>
      <c r="C32" s="5"/>
      <c r="D32" s="5"/>
      <c r="E32" s="6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7" t="s">
        <v>3</v>
      </c>
    </row>
    <row r="33" spans="1:18" ht="69" customHeight="1" x14ac:dyDescent="0.25">
      <c r="A33" s="32" t="s">
        <v>13</v>
      </c>
      <c r="B33" s="32" t="s">
        <v>4</v>
      </c>
      <c r="C33" s="33" t="s">
        <v>0</v>
      </c>
      <c r="D33" s="30" t="s">
        <v>5</v>
      </c>
      <c r="E33" s="30" t="s">
        <v>6</v>
      </c>
      <c r="F33" s="36" t="s">
        <v>1</v>
      </c>
      <c r="G33" s="37"/>
      <c r="H33" s="37"/>
      <c r="I33" s="38"/>
      <c r="J33" s="33" t="s">
        <v>12</v>
      </c>
      <c r="K33" s="32" t="s">
        <v>20</v>
      </c>
      <c r="L33" s="32"/>
      <c r="M33" s="32" t="s">
        <v>21</v>
      </c>
      <c r="N33" s="32"/>
      <c r="O33" s="32" t="s">
        <v>22</v>
      </c>
      <c r="P33" s="32"/>
      <c r="Q33" s="32" t="s">
        <v>23</v>
      </c>
      <c r="R33" s="32" t="s">
        <v>29</v>
      </c>
    </row>
    <row r="34" spans="1:18" ht="90" x14ac:dyDescent="0.25">
      <c r="A34" s="32"/>
      <c r="B34" s="32"/>
      <c r="C34" s="34"/>
      <c r="D34" s="30"/>
      <c r="E34" s="30"/>
      <c r="F34" s="18" t="s">
        <v>8</v>
      </c>
      <c r="G34" s="18" t="s">
        <v>9</v>
      </c>
      <c r="H34" s="18" t="s">
        <v>10</v>
      </c>
      <c r="I34" s="18" t="s">
        <v>11</v>
      </c>
      <c r="J34" s="34"/>
      <c r="K34" s="14" t="s">
        <v>24</v>
      </c>
      <c r="L34" s="18" t="s">
        <v>25</v>
      </c>
      <c r="M34" s="14" t="s">
        <v>26</v>
      </c>
      <c r="N34" s="18" t="s">
        <v>27</v>
      </c>
      <c r="O34" s="14" t="s">
        <v>26</v>
      </c>
      <c r="P34" s="18" t="s">
        <v>27</v>
      </c>
      <c r="Q34" s="32"/>
      <c r="R34" s="32"/>
    </row>
    <row r="35" spans="1:18" x14ac:dyDescent="0.25">
      <c r="A35" s="11">
        <v>1</v>
      </c>
      <c r="B35" s="12">
        <v>2</v>
      </c>
      <c r="C35" s="11">
        <v>3</v>
      </c>
      <c r="D35" s="11">
        <v>4</v>
      </c>
      <c r="E35" s="12">
        <v>5</v>
      </c>
      <c r="F35" s="11">
        <v>6</v>
      </c>
      <c r="G35" s="11">
        <v>7</v>
      </c>
      <c r="H35" s="12">
        <v>8</v>
      </c>
      <c r="I35" s="11">
        <v>9</v>
      </c>
      <c r="J35" s="11">
        <v>10</v>
      </c>
      <c r="K35" s="12">
        <v>11</v>
      </c>
      <c r="L35" s="11">
        <v>12</v>
      </c>
      <c r="M35" s="11">
        <v>13</v>
      </c>
      <c r="N35" s="12">
        <v>14</v>
      </c>
      <c r="O35" s="11">
        <v>15</v>
      </c>
      <c r="P35" s="11">
        <v>16</v>
      </c>
      <c r="Q35" s="12">
        <v>17</v>
      </c>
      <c r="R35" s="11">
        <v>18</v>
      </c>
    </row>
    <row r="36" spans="1:18" ht="15.75" customHeight="1" x14ac:dyDescent="0.25">
      <c r="A36" s="27"/>
      <c r="B36" s="31" t="s">
        <v>33</v>
      </c>
      <c r="C36" s="19" t="s">
        <v>14</v>
      </c>
      <c r="D36" s="20">
        <f>SUM(F36:J36)</f>
        <v>5739.0113100000008</v>
      </c>
      <c r="E36" s="20">
        <f t="shared" ref="E36" si="12">SUM(G36:J36)</f>
        <v>0</v>
      </c>
      <c r="F36" s="24">
        <f>[4]АМЖКУ!F36+[4]СЖКХ!F36+[4]ГРЭС!F36+[4]ЖКХ!E36+[4]ИЖКХ!E36+[4]Прогресс!F36</f>
        <v>5739.0113100000008</v>
      </c>
      <c r="G36" s="24"/>
      <c r="H36" s="24"/>
      <c r="I36" s="24"/>
      <c r="J36" s="24"/>
      <c r="K36" s="26"/>
      <c r="L36" s="26"/>
      <c r="M36" s="26"/>
      <c r="N36" s="26"/>
      <c r="O36" s="26"/>
      <c r="P36" s="26"/>
      <c r="Q36" s="26"/>
      <c r="R36" s="26"/>
    </row>
    <row r="37" spans="1:18" ht="15.75" customHeight="1" x14ac:dyDescent="0.25">
      <c r="A37" s="28"/>
      <c r="B37" s="31"/>
      <c r="C37" s="19" t="s">
        <v>28</v>
      </c>
      <c r="D37" s="20">
        <f>D38</f>
        <v>165755.76599999995</v>
      </c>
      <c r="E37" s="20">
        <f>SUM(G37:I37)</f>
        <v>104700.21999999999</v>
      </c>
      <c r="F37" s="20">
        <f t="shared" ref="F37:R37" si="13">F38</f>
        <v>28496.806</v>
      </c>
      <c r="G37" s="20">
        <f t="shared" si="13"/>
        <v>41729.339999999997</v>
      </c>
      <c r="H37" s="20">
        <f t="shared" si="13"/>
        <v>23025.709999999995</v>
      </c>
      <c r="I37" s="20">
        <f t="shared" si="13"/>
        <v>39945.17</v>
      </c>
      <c r="J37" s="20">
        <f t="shared" si="13"/>
        <v>32558.739999999998</v>
      </c>
      <c r="K37" s="20">
        <f t="shared" si="13"/>
        <v>1156</v>
      </c>
      <c r="L37" s="20">
        <f t="shared" si="13"/>
        <v>22466.920000000002</v>
      </c>
      <c r="M37" s="20">
        <f t="shared" si="13"/>
        <v>640</v>
      </c>
      <c r="N37" s="20">
        <f t="shared" si="13"/>
        <v>15779.21</v>
      </c>
      <c r="O37" s="20">
        <f t="shared" si="13"/>
        <v>269</v>
      </c>
      <c r="P37" s="20">
        <f t="shared" si="13"/>
        <v>15786.960000000001</v>
      </c>
      <c r="Q37" s="20">
        <f t="shared" si="13"/>
        <v>8847.8793399999995</v>
      </c>
      <c r="R37" s="20">
        <f t="shared" si="13"/>
        <v>2670</v>
      </c>
    </row>
    <row r="38" spans="1:18" ht="15.75" customHeight="1" x14ac:dyDescent="0.25">
      <c r="A38" s="28"/>
      <c r="B38" s="31"/>
      <c r="C38" s="19" t="s">
        <v>15</v>
      </c>
      <c r="D38" s="20">
        <f>D39+D40+D41</f>
        <v>165755.76599999995</v>
      </c>
      <c r="E38" s="20">
        <f>SUM(G38:I38)</f>
        <v>104700.21999999999</v>
      </c>
      <c r="F38" s="20">
        <f t="shared" ref="F38:R38" si="14">F39+F40+F41</f>
        <v>28496.806</v>
      </c>
      <c r="G38" s="20">
        <f t="shared" si="14"/>
        <v>41729.339999999997</v>
      </c>
      <c r="H38" s="20">
        <f t="shared" si="14"/>
        <v>23025.709999999995</v>
      </c>
      <c r="I38" s="20">
        <f t="shared" si="14"/>
        <v>39945.17</v>
      </c>
      <c r="J38" s="20">
        <f t="shared" si="14"/>
        <v>32558.739999999998</v>
      </c>
      <c r="K38" s="20">
        <f t="shared" si="14"/>
        <v>1156</v>
      </c>
      <c r="L38" s="20">
        <f t="shared" si="14"/>
        <v>22466.920000000002</v>
      </c>
      <c r="M38" s="20">
        <f t="shared" si="14"/>
        <v>640</v>
      </c>
      <c r="N38" s="20">
        <f t="shared" si="14"/>
        <v>15779.21</v>
      </c>
      <c r="O38" s="20">
        <f t="shared" si="14"/>
        <v>269</v>
      </c>
      <c r="P38" s="20">
        <f t="shared" si="14"/>
        <v>15786.960000000001</v>
      </c>
      <c r="Q38" s="20">
        <f t="shared" si="14"/>
        <v>8847.8793399999995</v>
      </c>
      <c r="R38" s="20">
        <f t="shared" si="14"/>
        <v>2670</v>
      </c>
    </row>
    <row r="39" spans="1:18" ht="15.75" customHeight="1" x14ac:dyDescent="0.25">
      <c r="A39" s="28"/>
      <c r="B39" s="31"/>
      <c r="C39" s="19" t="s">
        <v>16</v>
      </c>
      <c r="D39" s="20">
        <f>SUM(F39:J39)</f>
        <v>143132.44999999995</v>
      </c>
      <c r="E39" s="20">
        <f>SUM(G39:I39)</f>
        <v>88682.079999999987</v>
      </c>
      <c r="F39" s="20">
        <f>[4]АМЖКУ!F39+[4]СЖКХ!F39+[4]ГРЭС!F39+[4]ЖКХ!F39+[4]ИЖКХ!F39+'[4]Чистый двор'!F39+[4]Жилище!F40+[4]Прогресс!F39+'[4]Наш дом'!F40+[4]Уют!F40+[4]Радуга!F39</f>
        <v>25407.7</v>
      </c>
      <c r="G39" s="20">
        <f>[4]АМЖКУ!G39+[4]СЖКХ!G39+[4]ГРЭС!G39+[4]ЖКХ!G39+[4]ИЖКХ!G39+'[4]Чистый двор'!G39+[4]Жилище!G40+[4]Прогресс!G39+'[4]Наш дом'!G40+[4]Уют!G40+[4]Радуга!G39</f>
        <v>37602.289999999994</v>
      </c>
      <c r="H39" s="20">
        <f>[4]АМЖКУ!H39+[4]СЖКХ!H39+[4]ГРЭС!H39+[4]ЖКХ!H39+[4]ИЖКХ!H39+'[4]Чистый двор'!H39+[4]Жилище!H40+[4]Прогресс!H39+'[4]Наш дом'!H40+[4]Уют!H40+[4]Радуга!H39</f>
        <v>19786.679999999997</v>
      </c>
      <c r="I39" s="20">
        <f>[4]АМЖКУ!I39+[4]СЖКХ!I39+[4]ГРЭС!I39+[4]ЖКХ!I39+[4]ИЖКХ!I39+'[4]Чистый двор'!I39+[4]Жилище!I40+[4]Прогресс!I39+'[4]Наш дом'!I40+[4]Уют!I40+[4]Радуга!I39</f>
        <v>31293.109999999993</v>
      </c>
      <c r="J39" s="20">
        <f>[4]АМЖКУ!J39+[4]СЖКХ!J39+[4]ГРЭС!J39+[4]ЖКХ!J39+[4]ИЖКХ!J39+'[4]Чистый двор'!J39+[4]Жилище!J40+[4]Прогресс!J39+'[4]Наш дом'!J40+[4]Уют!J40+[4]Радуга!J39</f>
        <v>29042.67</v>
      </c>
      <c r="K39" s="20">
        <f>[4]АМЖКУ!K39+[4]СЖКХ!K39+[4]ГРЭС!K39+[4]ЖКХ!K39+[4]ИЖКХ!K39+'[4]Чистый двор'!K39+[4]Жилище!K40+[4]Прогресс!K39+'[4]Наш дом'!K40+[4]Уют!K40+[4]Радуга!K39</f>
        <v>1149</v>
      </c>
      <c r="L39" s="20">
        <f>[4]АМЖКУ!L39+[4]СЖКХ!L39+[4]ГРЭС!L39+[4]ЖКХ!L39+[4]ИЖКХ!L39+'[4]Чистый двор'!L39+[4]Жилище!L40+[4]Прогресс!L39+'[4]Наш дом'!L40+[4]Уют!L40+[4]Радуга!L39</f>
        <v>22021.920000000002</v>
      </c>
      <c r="M39" s="20">
        <f>[4]АМЖКУ!M39+[4]СЖКХ!M39+[4]ГРЭС!M39+[4]ЖКХ!M39+[4]ИЖКХ!M39+'[4]Чистый двор'!M39+[4]Жилище!M40+[4]Прогресс!M39+'[4]Наш дом'!M40+[4]Уют!M40+[4]Радуга!M39</f>
        <v>640</v>
      </c>
      <c r="N39" s="20">
        <f>[4]АМЖКУ!N39+[4]СЖКХ!N39+[4]ГРЭС!N39+[4]ЖКХ!N39+[4]ИЖКХ!N39+'[4]Чистый двор'!N39+[4]Жилище!N40+[4]Прогресс!N39+'[4]Наш дом'!N40+[4]Уют!N40+[4]Радуга!N39</f>
        <v>15779.21</v>
      </c>
      <c r="O39" s="20">
        <f>[4]АМЖКУ!O39+[4]СЖКХ!O39+[4]ГРЭС!O39+[4]ЖКХ!O39+[4]ИЖКХ!O39+'[4]Чистый двор'!O39+[4]Жилище!O40+[4]Прогресс!O39+'[4]Наш дом'!O40+[4]Уют!O40+[4]Радуга!O39</f>
        <v>269</v>
      </c>
      <c r="P39" s="20">
        <f>[4]АМЖКУ!P39+[4]СЖКХ!P39+[4]ГРЭС!P39+[4]ЖКХ!P39+[4]ИЖКХ!P39+'[4]Чистый двор'!P39+[4]Жилище!P40+[4]Прогресс!P39+'[4]Наш дом'!P40+[4]Уют!P40+[4]Радуга!P39</f>
        <v>15786.960000000001</v>
      </c>
      <c r="Q39" s="20">
        <f>[4]АМЖКУ!Q39+[4]СЖКХ!Q39+[4]ГРЭС!Q39+[4]ЖКХ!Q39+[4]ИЖКХ!Q39+'[4]Чистый двор'!Q39+[4]Жилище!Q40+[4]Прогресс!Q39+'[4]Наш дом'!Q40+[4]Уют!Q40+[4]Радуга!Q39</f>
        <v>8847.8793399999995</v>
      </c>
      <c r="R39" s="20">
        <f>[4]АМЖКУ!R39+[4]СЖКХ!R39+[4]ГРЭС!R39+[4]ЖКХ!R39+[4]ИЖКХ!R39+'[4]Чистый двор'!R39+[4]Жилище!R40+[4]Прогресс!R39+'[4]Наш дом'!R40+[4]Уют!R40+[4]Радуга!R39</f>
        <v>2670</v>
      </c>
    </row>
    <row r="40" spans="1:18" ht="15.75" customHeight="1" x14ac:dyDescent="0.25">
      <c r="A40" s="28"/>
      <c r="B40" s="31"/>
      <c r="C40" s="19" t="s">
        <v>17</v>
      </c>
      <c r="D40" s="20">
        <f t="shared" ref="D40:D42" si="15">SUM(F40:J40)</f>
        <v>22586.22</v>
      </c>
      <c r="E40" s="20">
        <f>SUM(G40:I40)</f>
        <v>15988.220000000001</v>
      </c>
      <c r="F40" s="20">
        <f>[4]АМЖКУ!F40+[4]СЖКХ!F40+[4]ГРЭС!F40+[4]ЖКХ!F40+[4]ИЖКХ!F40+'[4]Чистый двор'!F40+[4]Жилище!F41+[4]Прогресс!F40+'[4]Наш дом'!F41+[4]Уют!F41+[4]Радуга!F40</f>
        <v>3081.93</v>
      </c>
      <c r="G40" s="20">
        <f>[4]АМЖКУ!G40+[4]СЖКХ!G40+[4]ГРЭС!G40+[4]ЖКХ!G40+[4]ИЖКХ!G40+'[4]Чистый двор'!G40+[4]Жилище!G41+[4]Прогресс!G40+'[4]Наш дом'!G41+[4]Уют!G41+[4]Радуга!G40</f>
        <v>4127.05</v>
      </c>
      <c r="H40" s="20">
        <f>[4]АМЖКУ!H40+[4]СЖКХ!H40+[4]ГРЭС!H40+[4]ЖКХ!H40+[4]ИЖКХ!H40+'[4]Чистый двор'!H40+[4]Жилище!H41+[4]Прогресс!H40+'[4]Наш дом'!H41+[4]Уют!H41+[4]Радуга!H40</f>
        <v>3209.1099999999997</v>
      </c>
      <c r="I40" s="20">
        <f>[4]АМЖКУ!I40+[4]СЖКХ!I40+[4]ГРЭС!I40+[4]ЖКХ!I40+[4]ИЖКХ!I40+'[4]Чистый двор'!I40+[4]Жилище!I41+[4]Прогресс!I40+'[4]Наш дом'!I41+[4]Уют!I41+[4]Радуга!I40</f>
        <v>8652.0600000000013</v>
      </c>
      <c r="J40" s="20">
        <f>[4]АМЖКУ!J40+[4]СЖКХ!J40+[4]ГРЭС!J40+[4]ЖКХ!J40+[4]ИЖКХ!J40+'[4]Чистый двор'!J40+[4]Жилище!J41+[4]Прогресс!J40+'[4]Наш дом'!J41+[4]Уют!J41+[4]Радуга!J40</f>
        <v>3516.0699999999997</v>
      </c>
      <c r="K40" s="20">
        <f>[4]АМЖКУ!K40+[4]СЖКХ!K40+[4]ГРЭС!K40+[4]ЖКХ!K40+[4]ИЖКХ!K40+'[4]Чистый двор'!K40+[4]Жилище!K41+[4]Прогресс!K40+'[4]Наш дом'!K41+[4]Уют!K41+[4]Радуга!K40</f>
        <v>7</v>
      </c>
      <c r="L40" s="20">
        <f>[4]АМЖКУ!L40+[4]СЖКХ!L40+[4]ГРЭС!L40+[4]ЖКХ!L40+[4]ИЖКХ!L40+'[4]Чистый двор'!L40+[4]Жилище!L41+[4]Прогресс!L40+'[4]Наш дом'!L41+[4]Уют!L41+[4]Радуга!L40</f>
        <v>445</v>
      </c>
      <c r="M40" s="20">
        <f>[4]АМЖКУ!M40+[4]СЖКХ!M40+[4]ГРЭС!M40+[4]ЖКХ!M40+[4]ИЖКХ!M40+'[4]Чистый двор'!M40+[4]Жилище!M41+[4]Прогресс!M40+'[4]Наш дом'!M41+[4]Уют!M41+[4]Радуга!M40</f>
        <v>0</v>
      </c>
      <c r="N40" s="20">
        <f>[4]АМЖКУ!N40+[4]СЖКХ!N40+[4]ГРЭС!N40+[4]ЖКХ!N40+[4]ИЖКХ!N40+'[4]Чистый двор'!N40+[4]Жилище!N41+[4]Прогресс!N40+'[4]Наш дом'!N41+[4]Уют!N41+[4]Радуга!N40</f>
        <v>0</v>
      </c>
      <c r="O40" s="20">
        <f>[4]АМЖКУ!O40+[4]СЖКХ!O40+[4]ГРЭС!O40+[4]ЖКХ!O40+[4]ИЖКХ!O40+'[4]Чистый двор'!O40+[4]Жилище!O41+[4]Прогресс!O40+'[4]Наш дом'!O41+[4]Уют!O41+[4]Радуга!O40</f>
        <v>0</v>
      </c>
      <c r="P40" s="20">
        <f>[4]АМЖКУ!P40+[4]СЖКХ!P40+[4]ГРЭС!P40+[4]ЖКХ!P40+[4]ИЖКХ!P40+'[4]Чистый двор'!P40+[4]Жилище!P41+[4]Прогресс!P40+'[4]Наш дом'!P41+[4]Уют!P41+[4]Радуга!P40</f>
        <v>0</v>
      </c>
      <c r="Q40" s="20">
        <f>[4]АМЖКУ!Q40+[4]СЖКХ!Q40+[4]ГРЭС!Q40+[4]ЖКХ!Q40+[4]ИЖКХ!Q40+'[4]Чистый двор'!Q40+[4]Жилище!Q41+[4]Прогресс!Q40+'[4]Наш дом'!Q41+[4]Уют!Q41+[4]Радуга!Q40</f>
        <v>0</v>
      </c>
      <c r="R40" s="20">
        <f>[4]АМЖКУ!R40+[4]СЖКХ!R40+[4]ГРЭС!R40+[4]ЖКХ!R40+[4]ИЖКХ!R40+'[4]Чистый двор'!R40+[4]Жилище!R41+[4]Прогресс!R40+'[4]Наш дом'!R41+[4]Уют!R41+[4]Радуга!R40</f>
        <v>0</v>
      </c>
    </row>
    <row r="41" spans="1:18" ht="23.25" customHeight="1" x14ac:dyDescent="0.25">
      <c r="A41" s="28"/>
      <c r="B41" s="31"/>
      <c r="C41" s="19" t="s">
        <v>18</v>
      </c>
      <c r="D41" s="20">
        <f t="shared" si="15"/>
        <v>37.096000000000004</v>
      </c>
      <c r="E41" s="20">
        <f t="shared" ref="E41" si="16">SUM(G41:I41)</f>
        <v>29.92</v>
      </c>
      <c r="F41" s="20">
        <f>[4]АМЖКУ!F41+[4]СЖКХ!F41+[4]ГРЭС!F41+[4]ЖКХ!F41+[4]ИЖКХ!F41+'[4]Чистый двор'!F41+[4]Жилище!F42+[4]Прогресс!F41+'[4]Наш дом'!F42+[4]Уют!F42+[4]Радуга!F41</f>
        <v>7.1760000000000002</v>
      </c>
      <c r="G41" s="20">
        <f>[4]АМЖКУ!G41+[4]СЖКХ!G41+[4]ГРЭС!G41+[4]ЖКХ!G41+[4]ИЖКХ!G41+'[4]Чистый двор'!G41+[4]Жилище!G42+[4]Прогресс!G41+'[4]Наш дом'!G42+[4]Уют!G42+[4]Радуга!G41</f>
        <v>0</v>
      </c>
      <c r="H41" s="20">
        <f>[4]АМЖКУ!H41+[4]СЖКХ!H41+[4]ГРЭС!H41+[4]ЖКХ!H41+[4]ИЖКХ!H41+'[4]Чистый двор'!H41+[4]Жилище!H42+[4]Прогресс!H41+'[4]Наш дом'!H42+[4]Уют!H42+[4]Радуга!H41</f>
        <v>29.92</v>
      </c>
      <c r="I41" s="20">
        <f>[4]АМЖКУ!I41+[4]СЖКХ!I41+[4]ГРЭС!I41+[4]ЖКХ!I41+[4]ИЖКХ!I41+'[4]Чистый двор'!I41+[4]Жилище!I42+[4]Прогресс!I41+'[4]Наш дом'!I42+[4]Уют!I42+[4]Радуга!I41</f>
        <v>0</v>
      </c>
      <c r="J41" s="20">
        <f>[4]АМЖКУ!J41+[4]СЖКХ!J41+[4]ГРЭС!J41+[4]ЖКХ!J41+[4]ИЖКХ!J41+'[4]Чистый двор'!J41+[4]Жилище!J42+[4]Прогресс!J41+'[4]Наш дом'!J42+[4]Уют!J42+[4]Радуга!J41</f>
        <v>0</v>
      </c>
      <c r="K41" s="20">
        <f>[4]АМЖКУ!K41+[4]СЖКХ!K41+[4]ГРЭС!K41+[4]ЖКХ!K41+[4]ИЖКХ!K41+'[4]Чистый двор'!K41+[4]Жилище!K42+[4]Прогресс!K41+'[4]Наш дом'!K42+[4]Уют!K42+[4]Радуга!K41</f>
        <v>0</v>
      </c>
      <c r="L41" s="20">
        <f>[4]АМЖКУ!L41+[4]СЖКХ!L41+[4]ГРЭС!L41+[4]ЖКХ!L41+[4]ИЖКХ!L41+'[4]Чистый двор'!L41+[4]Жилище!L42+[4]Прогресс!L41+'[4]Наш дом'!L42+[4]Уют!L42+[4]Радуга!L41</f>
        <v>0</v>
      </c>
      <c r="M41" s="20">
        <f>[4]АМЖКУ!M41+[4]СЖКХ!M41+[4]ГРЭС!M41+[4]ЖКХ!M41+[4]ИЖКХ!M41+'[4]Чистый двор'!M41+[4]Жилище!M42+[4]Прогресс!M41+'[4]Наш дом'!M42+[4]Уют!M42+[4]Радуга!M41</f>
        <v>0</v>
      </c>
      <c r="N41" s="20">
        <f>[4]АМЖКУ!N41+[4]СЖКХ!N41+[4]ГРЭС!N41+[4]ЖКХ!N41+[4]ИЖКХ!N41+'[4]Чистый двор'!N41+[4]Жилище!N42+[4]Прогресс!N41+'[4]Наш дом'!N42+[4]Уют!N42+[4]Радуга!N41</f>
        <v>0</v>
      </c>
      <c r="O41" s="20">
        <f>[4]АМЖКУ!O41+[4]СЖКХ!O41+[4]ГРЭС!O41+[4]ЖКХ!O41+[4]ИЖКХ!O41+'[4]Чистый двор'!O41+[4]Жилище!O42+[4]Прогресс!O41+'[4]Наш дом'!O42+[4]Уют!O42+[4]Радуга!O41</f>
        <v>0</v>
      </c>
      <c r="P41" s="20">
        <f>[4]АМЖКУ!P41+[4]СЖКХ!P41+[4]ГРЭС!P41+[4]ЖКХ!P41+[4]ИЖКХ!P41+'[4]Чистый двор'!P41+[4]Жилище!P42+[4]Прогресс!P41+'[4]Наш дом'!P42+[4]Уют!P42+[4]Радуга!P41</f>
        <v>0</v>
      </c>
      <c r="Q41" s="20">
        <f>[4]АМЖКУ!Q41+[4]СЖКХ!Q41+[4]ГРЭС!Q41+[4]ЖКХ!Q41+[4]ИЖКХ!Q41+'[4]Чистый двор'!Q41+[4]Жилище!Q42+[4]Прогресс!Q41+'[4]Наш дом'!Q42+[4]Уют!Q42+[4]Радуга!Q41</f>
        <v>0</v>
      </c>
      <c r="R41" s="20">
        <f>[4]АМЖКУ!R41+[4]СЖКХ!R41+[4]ГРЭС!R41+[4]ЖКХ!R41+[4]ИЖКХ!R41+'[4]Чистый двор'!R41+[4]Жилище!R42+[4]Прогресс!R41+'[4]Наш дом'!R42+[4]Уют!R42+[4]Радуга!R41</f>
        <v>0</v>
      </c>
    </row>
    <row r="42" spans="1:18" ht="15.75" customHeight="1" x14ac:dyDescent="0.25">
      <c r="A42" s="28"/>
      <c r="B42" s="31"/>
      <c r="C42" s="19" t="s">
        <v>19</v>
      </c>
      <c r="D42" s="20">
        <f t="shared" si="15"/>
        <v>37930.78</v>
      </c>
      <c r="E42" s="20">
        <f>SUM(G42:I42)</f>
        <v>32151.519999999997</v>
      </c>
      <c r="F42" s="20">
        <f>[4]АМЖКУ!F42+[4]СЖКХ!F42+[4]ГРЭС!F42+[4]ЖКХ!F42+[4]ИЖКХ!F42+'[4]Чистый двор'!F42+[4]Жилище!F43+[4]Прогресс!F42+'[4]Наш дом'!F43+[4]Уют!F43+[4]Радуга!F42</f>
        <v>2099.67</v>
      </c>
      <c r="G42" s="20">
        <f>[4]АМЖКУ!G42+[4]СЖКХ!G42+[4]ГРЭС!G42+[4]ЖКХ!G42+[4]ИЖКХ!G42+'[4]Чистый двор'!G42+[4]Жилище!G43+[4]Прогресс!G42+'[4]Наш дом'!G43+[4]Уют!G43+[4]Радуга!G42</f>
        <v>1514.62</v>
      </c>
      <c r="H42" s="20">
        <f>[4]АМЖКУ!H42+[4]СЖКХ!H42+[4]ГРЭС!H42+[4]ЖКХ!H42+[4]ИЖКХ!H42+'[4]Чистый двор'!H42+[4]Жилище!H43+[4]Прогресс!H42+'[4]Наш дом'!H43+[4]Уют!H43+[4]Радуга!H42</f>
        <v>2910.54</v>
      </c>
      <c r="I42" s="20">
        <f>[4]АМЖКУ!I42+[4]СЖКХ!I42+[4]ГРЭС!I42+[4]ЖКХ!I42+[4]ИЖКХ!I42+'[4]Чистый двор'!I42+[4]Жилище!I43+[4]Прогресс!I42+'[4]Наш дом'!I43+[4]Уют!I43+[4]Радуга!I42</f>
        <v>27726.359999999997</v>
      </c>
      <c r="J42" s="20">
        <f>[4]АМЖКУ!J42+[4]СЖКХ!J42+[4]ГРЭС!J42+[4]ЖКХ!J42+[4]ИЖКХ!J42+'[4]Чистый двор'!J42+[4]Жилище!J43+[4]Прогресс!J42+'[4]Наш дом'!J43+[4]Уют!J43+[4]Радуга!J42</f>
        <v>3679.59</v>
      </c>
      <c r="K42" s="20">
        <f>[4]АМЖКУ!K42+[4]СЖКХ!K42+[4]ГРЭС!K42+[4]ЖКХ!K42+[4]ИЖКХ!K42+'[4]Чистый двор'!K42+[4]Жилище!K43+[4]Прогресс!K42+'[4]Наш дом'!K43+[4]Уют!K43+[4]Радуга!K42</f>
        <v>0</v>
      </c>
      <c r="L42" s="20">
        <f>[4]АМЖКУ!L42+[4]СЖКХ!L42+[4]ГРЭС!L42+[4]ЖКХ!L42+[4]ИЖКХ!L42+'[4]Чистый двор'!L42+[4]Жилище!L43+[4]Прогресс!L42+'[4]Наш дом'!L43+[4]Уют!L43+[4]Радуга!L42</f>
        <v>0</v>
      </c>
      <c r="M42" s="20">
        <f>[4]АМЖКУ!M42+[4]СЖКХ!M42+[4]ГРЭС!M42+[4]ЖКХ!M42+[4]ИЖКХ!M42+'[4]Чистый двор'!M42+[4]Жилище!M43+[4]Прогресс!M42+'[4]Наш дом'!M43+[4]Уют!M43+[4]Радуга!M42</f>
        <v>0</v>
      </c>
      <c r="N42" s="20">
        <f>[4]АМЖКУ!N42+[4]СЖКХ!N42+[4]ГРЭС!N42+[4]ЖКХ!N42+[4]ИЖКХ!N42+'[4]Чистый двор'!N42+[4]Жилище!N43+[4]Прогресс!N42+'[4]Наш дом'!N43+[4]Уют!N43+[4]Радуга!N42</f>
        <v>0</v>
      </c>
      <c r="O42" s="20">
        <f>[4]АМЖКУ!O42+[4]СЖКХ!O42+[4]ГРЭС!O42+[4]ЖКХ!O42+[4]ИЖКХ!O42+'[4]Чистый двор'!O42+[4]Жилище!O43+[4]Прогресс!O42+'[4]Наш дом'!O43+[4]Уют!O43+[4]Радуга!O42</f>
        <v>0</v>
      </c>
      <c r="P42" s="20">
        <f>[4]АМЖКУ!P42+[4]СЖКХ!P42+[4]ГРЭС!P42+[4]ЖКХ!P42+[4]ИЖКХ!P42+'[4]Чистый двор'!P42+[4]Жилище!P43+[4]Прогресс!P42+'[4]Наш дом'!P43+[4]Уют!P43+[4]Радуга!P42</f>
        <v>0</v>
      </c>
      <c r="Q42" s="20">
        <f>[4]АМЖКУ!Q42+[4]СЖКХ!Q42+[4]ГРЭС!Q42+[4]ЖКХ!Q42+[4]ИЖКХ!Q42+'[4]Чистый двор'!Q42+[4]Жилище!Q43+[4]Прогресс!Q42+'[4]Наш дом'!Q43+[4]Уют!Q43+[4]Радуга!Q42</f>
        <v>0</v>
      </c>
      <c r="R42" s="20">
        <f>[4]АМЖКУ!R42+[4]СЖКХ!R42+[4]ГРЭС!R42+[4]ЖКХ!R42+[4]ИЖКХ!R42+'[4]Чистый двор'!R42+[4]Жилище!R43+[4]Прогресс!R42+'[4]Наш дом'!R43+[4]Уют!R43+[4]Радуга!R42</f>
        <v>0</v>
      </c>
    </row>
    <row r="43" spans="1:18" x14ac:dyDescent="0.25">
      <c r="A43" s="29"/>
      <c r="B43" s="31"/>
      <c r="C43" s="13" t="s">
        <v>7</v>
      </c>
      <c r="D43" s="22">
        <f>D36+D37+D42</f>
        <v>209425.55730999995</v>
      </c>
      <c r="E43" s="22">
        <f t="shared" ref="E43:R43" si="17">E36+E37+E42</f>
        <v>136851.74</v>
      </c>
      <c r="F43" s="22">
        <f t="shared" si="17"/>
        <v>36335.487309999997</v>
      </c>
      <c r="G43" s="22">
        <f t="shared" si="17"/>
        <v>43243.96</v>
      </c>
      <c r="H43" s="22">
        <f t="shared" si="17"/>
        <v>25936.249999999996</v>
      </c>
      <c r="I43" s="22">
        <f t="shared" si="17"/>
        <v>67671.53</v>
      </c>
      <c r="J43" s="22">
        <f t="shared" si="17"/>
        <v>36238.33</v>
      </c>
      <c r="K43" s="22">
        <f t="shared" si="17"/>
        <v>1156</v>
      </c>
      <c r="L43" s="22">
        <f t="shared" si="17"/>
        <v>22466.920000000002</v>
      </c>
      <c r="M43" s="22">
        <f t="shared" si="17"/>
        <v>640</v>
      </c>
      <c r="N43" s="22">
        <f t="shared" si="17"/>
        <v>15779.21</v>
      </c>
      <c r="O43" s="22">
        <f t="shared" si="17"/>
        <v>269</v>
      </c>
      <c r="P43" s="22">
        <f t="shared" si="17"/>
        <v>15786.960000000001</v>
      </c>
      <c r="Q43" s="22">
        <f t="shared" si="17"/>
        <v>8847.8793399999995</v>
      </c>
      <c r="R43" s="22">
        <f t="shared" si="17"/>
        <v>2670</v>
      </c>
    </row>
  </sheetData>
  <mergeCells count="46">
    <mergeCell ref="A36:A43"/>
    <mergeCell ref="B36:B43"/>
    <mergeCell ref="J33:J34"/>
    <mergeCell ref="K33:L33"/>
    <mergeCell ref="M33:N33"/>
    <mergeCell ref="O33:P33"/>
    <mergeCell ref="Q33:Q34"/>
    <mergeCell ref="R33:R34"/>
    <mergeCell ref="R19:R20"/>
    <mergeCell ref="A22:A29"/>
    <mergeCell ref="B22:B29"/>
    <mergeCell ref="A32:B32"/>
    <mergeCell ref="A33:A34"/>
    <mergeCell ref="B33:B34"/>
    <mergeCell ref="C33:C34"/>
    <mergeCell ref="D33:D34"/>
    <mergeCell ref="E33:E34"/>
    <mergeCell ref="F33:I33"/>
    <mergeCell ref="F19:I19"/>
    <mergeCell ref="J19:J20"/>
    <mergeCell ref="K19:L19"/>
    <mergeCell ref="M19:N19"/>
    <mergeCell ref="O19:P19"/>
    <mergeCell ref="Q19:Q20"/>
    <mergeCell ref="A18:B18"/>
    <mergeCell ref="A19:A20"/>
    <mergeCell ref="B19:B20"/>
    <mergeCell ref="C19:C20"/>
    <mergeCell ref="D19:D20"/>
    <mergeCell ref="E19:E20"/>
    <mergeCell ref="M5:N5"/>
    <mergeCell ref="O5:P5"/>
    <mergeCell ref="Q5:Q6"/>
    <mergeCell ref="R5:R6"/>
    <mergeCell ref="A8:A15"/>
    <mergeCell ref="B8:B15"/>
    <mergeCell ref="B2:R3"/>
    <mergeCell ref="A4:B4"/>
    <mergeCell ref="A5:A6"/>
    <mergeCell ref="B5:B6"/>
    <mergeCell ref="C5:C6"/>
    <mergeCell ref="D5:D6"/>
    <mergeCell ref="E5:E6"/>
    <mergeCell ref="F5:I5"/>
    <mergeCell ref="J5:J6"/>
    <mergeCell ref="K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7" workbookViewId="0">
      <selection activeCell="C42" sqref="C42"/>
    </sheetView>
  </sheetViews>
  <sheetFormatPr defaultRowHeight="15" x14ac:dyDescent="0.25"/>
  <cols>
    <col min="3" max="3" width="51" customWidth="1"/>
    <col min="4" max="5" width="14.7109375" customWidth="1"/>
    <col min="6" max="18" width="13.140625" customWidth="1"/>
  </cols>
  <sheetData>
    <row r="1" spans="1:18" s="2" customFormat="1" x14ac:dyDescent="0.25">
      <c r="B1" s="1"/>
      <c r="E1" s="3"/>
      <c r="R1" s="4" t="s">
        <v>2</v>
      </c>
    </row>
    <row r="2" spans="1:18" s="2" customFormat="1" ht="30" customHeight="1" x14ac:dyDescent="0.25">
      <c r="B2" s="35" t="s">
        <v>38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25.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20.25" x14ac:dyDescent="0.3">
      <c r="A4" s="39" t="s">
        <v>30</v>
      </c>
      <c r="B4" s="39"/>
      <c r="C4" s="5"/>
      <c r="D4" s="5"/>
      <c r="E4" s="6"/>
      <c r="F4" s="5"/>
      <c r="G4" s="5"/>
      <c r="H4" s="5"/>
      <c r="I4" s="5"/>
      <c r="R4" s="7" t="s">
        <v>3</v>
      </c>
    </row>
    <row r="5" spans="1:18" ht="102" customHeight="1" x14ac:dyDescent="0.25">
      <c r="A5" s="32" t="s">
        <v>13</v>
      </c>
      <c r="B5" s="32" t="s">
        <v>4</v>
      </c>
      <c r="C5" s="33" t="s">
        <v>0</v>
      </c>
      <c r="D5" s="30" t="s">
        <v>5</v>
      </c>
      <c r="E5" s="30" t="s">
        <v>6</v>
      </c>
      <c r="F5" s="36" t="s">
        <v>1</v>
      </c>
      <c r="G5" s="37"/>
      <c r="H5" s="37"/>
      <c r="I5" s="38"/>
      <c r="J5" s="33" t="s">
        <v>12</v>
      </c>
      <c r="K5" s="32" t="s">
        <v>20</v>
      </c>
      <c r="L5" s="32"/>
      <c r="M5" s="32" t="s">
        <v>21</v>
      </c>
      <c r="N5" s="32"/>
      <c r="O5" s="32" t="s">
        <v>22</v>
      </c>
      <c r="P5" s="32"/>
      <c r="Q5" s="32" t="s">
        <v>23</v>
      </c>
      <c r="R5" s="32" t="s">
        <v>29</v>
      </c>
    </row>
    <row r="6" spans="1:18" ht="90" x14ac:dyDescent="0.25">
      <c r="A6" s="32"/>
      <c r="B6" s="32"/>
      <c r="C6" s="34"/>
      <c r="D6" s="30"/>
      <c r="E6" s="30"/>
      <c r="F6" s="18" t="s">
        <v>8</v>
      </c>
      <c r="G6" s="18" t="s">
        <v>9</v>
      </c>
      <c r="H6" s="18" t="s">
        <v>10</v>
      </c>
      <c r="I6" s="18" t="s">
        <v>11</v>
      </c>
      <c r="J6" s="34"/>
      <c r="K6" s="14" t="s">
        <v>24</v>
      </c>
      <c r="L6" s="18" t="s">
        <v>25</v>
      </c>
      <c r="M6" s="14" t="s">
        <v>26</v>
      </c>
      <c r="N6" s="18" t="s">
        <v>27</v>
      </c>
      <c r="O6" s="14" t="s">
        <v>26</v>
      </c>
      <c r="P6" s="18" t="s">
        <v>27</v>
      </c>
      <c r="Q6" s="32"/>
      <c r="R6" s="32"/>
    </row>
    <row r="7" spans="1:18" x14ac:dyDescent="0.25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  <c r="K7" s="12">
        <v>11</v>
      </c>
      <c r="L7" s="11">
        <v>12</v>
      </c>
      <c r="M7" s="11">
        <v>13</v>
      </c>
      <c r="N7" s="12">
        <v>14</v>
      </c>
      <c r="O7" s="11">
        <v>15</v>
      </c>
      <c r="P7" s="11">
        <v>16</v>
      </c>
      <c r="Q7" s="12">
        <v>17</v>
      </c>
      <c r="R7" s="11">
        <v>18</v>
      </c>
    </row>
    <row r="8" spans="1:18" ht="21" customHeight="1" x14ac:dyDescent="0.25">
      <c r="A8" s="27"/>
      <c r="B8" s="31" t="s">
        <v>33</v>
      </c>
      <c r="C8" s="19" t="s">
        <v>14</v>
      </c>
      <c r="D8" s="15">
        <f>SUM(F8:J8)</f>
        <v>1190.71</v>
      </c>
      <c r="E8" s="15">
        <f>SUM(G8:J8)</f>
        <v>0</v>
      </c>
      <c r="F8" s="23">
        <f>[5]АМЖКУ!F8+[5]СЖКХ!F8+[5]ГРЭС!F8+[5]ЖКХ!E8+[5]ИЖКХ!E8+[5]Прогресс!F8</f>
        <v>1190.71</v>
      </c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</row>
    <row r="9" spans="1:18" ht="21" customHeight="1" x14ac:dyDescent="0.25">
      <c r="A9" s="28"/>
      <c r="B9" s="31"/>
      <c r="C9" s="19" t="s">
        <v>28</v>
      </c>
      <c r="D9" s="20">
        <f>D10</f>
        <v>190711.84326000002</v>
      </c>
      <c r="E9" s="20">
        <f>E10</f>
        <v>107065.35325999997</v>
      </c>
      <c r="F9" s="20">
        <f>F10</f>
        <v>45820.540000000008</v>
      </c>
      <c r="G9" s="20">
        <f t="shared" ref="G9:R9" si="0">G10</f>
        <v>38538.276049999993</v>
      </c>
      <c r="H9" s="20">
        <f t="shared" si="0"/>
        <v>32400.405549999996</v>
      </c>
      <c r="I9" s="20">
        <f t="shared" si="0"/>
        <v>36126.67166</v>
      </c>
      <c r="J9" s="20">
        <f t="shared" si="0"/>
        <v>37825.949999999997</v>
      </c>
      <c r="K9" s="20">
        <f t="shared" si="0"/>
        <v>2682</v>
      </c>
      <c r="L9" s="20">
        <f t="shared" si="0"/>
        <v>42696.500000000007</v>
      </c>
      <c r="M9" s="20">
        <f t="shared" si="0"/>
        <v>2719</v>
      </c>
      <c r="N9" s="20">
        <f t="shared" si="0"/>
        <v>31431.059999999998</v>
      </c>
      <c r="O9" s="20">
        <f t="shared" si="0"/>
        <v>113</v>
      </c>
      <c r="P9" s="20">
        <f t="shared" si="0"/>
        <v>2860.6400000000003</v>
      </c>
      <c r="Q9" s="20">
        <f t="shared" si="0"/>
        <v>16700.330000000002</v>
      </c>
      <c r="R9" s="20">
        <f t="shared" si="0"/>
        <v>7</v>
      </c>
    </row>
    <row r="10" spans="1:18" ht="21" customHeight="1" x14ac:dyDescent="0.25">
      <c r="A10" s="28"/>
      <c r="B10" s="31"/>
      <c r="C10" s="19" t="s">
        <v>15</v>
      </c>
      <c r="D10" s="20">
        <f>D11+D12+D13</f>
        <v>190711.84326000002</v>
      </c>
      <c r="E10" s="20">
        <f>SUM(G10:I10)</f>
        <v>107065.35325999997</v>
      </c>
      <c r="F10" s="20">
        <f t="shared" ref="F10:R10" si="1">F11+F12+F13</f>
        <v>45820.540000000008</v>
      </c>
      <c r="G10" s="20">
        <f>G11+G12+G13</f>
        <v>38538.276049999993</v>
      </c>
      <c r="H10" s="20">
        <f>H11+H12+H13</f>
        <v>32400.405549999996</v>
      </c>
      <c r="I10" s="20">
        <f>I11+I12+I13</f>
        <v>36126.67166</v>
      </c>
      <c r="J10" s="20">
        <f>J11+J12+J13</f>
        <v>37825.949999999997</v>
      </c>
      <c r="K10" s="20">
        <f t="shared" si="1"/>
        <v>2682</v>
      </c>
      <c r="L10" s="20">
        <f t="shared" si="1"/>
        <v>42696.500000000007</v>
      </c>
      <c r="M10" s="20">
        <f t="shared" si="1"/>
        <v>2719</v>
      </c>
      <c r="N10" s="20">
        <f t="shared" si="1"/>
        <v>31431.059999999998</v>
      </c>
      <c r="O10" s="20">
        <f t="shared" si="1"/>
        <v>113</v>
      </c>
      <c r="P10" s="20">
        <f t="shared" si="1"/>
        <v>2860.6400000000003</v>
      </c>
      <c r="Q10" s="20">
        <f t="shared" si="1"/>
        <v>16700.330000000002</v>
      </c>
      <c r="R10" s="20">
        <f t="shared" si="1"/>
        <v>7</v>
      </c>
    </row>
    <row r="11" spans="1:18" ht="21" customHeight="1" x14ac:dyDescent="0.25">
      <c r="A11" s="28"/>
      <c r="B11" s="31"/>
      <c r="C11" s="19" t="s">
        <v>16</v>
      </c>
      <c r="D11" s="20">
        <f>SUM(F11:J11)</f>
        <v>171141.39326000001</v>
      </c>
      <c r="E11" s="20">
        <f>SUM(G11:I11)</f>
        <v>97112.683259999991</v>
      </c>
      <c r="F11" s="20">
        <f>[5]АМЖКУ!F11+[5]СЖКХ!F11+[5]ГРЭС!F11+[5]ЖКХ!F11+[5]ИЖКХ!F11+'[5]Чистый двор'!F11+[5]Жилище!F12+[5]Прогресс!F11+'[5]Наш дом'!F12+[5]Уют!F12+[5]Радуга!F11</f>
        <v>43246.700000000004</v>
      </c>
      <c r="G11" s="20">
        <f>[5]АМЖКУ!G11+[5]СЖКХ!G11+[5]ГРЭС!G11+[5]ЖКХ!G11+[5]ИЖКХ!G11+'[5]Чистый двор'!G11+[5]Жилище!G12+[5]Прогресс!G11+'[5]Наш дом'!G12+[5]Уют!G12+[5]Радуга!G11</f>
        <v>34312.576049999996</v>
      </c>
      <c r="H11" s="20">
        <f>[5]АМЖКУ!H11+[5]СЖКХ!H11+[5]ГРЭС!H11+[5]ЖКХ!H11+[5]ИЖКХ!H11+'[5]Чистый двор'!H11+[5]Жилище!H12+[5]Прогресс!H11+'[5]Наш дом'!H12+[5]Уют!H12+[5]Радуга!H11</f>
        <v>29563.745549999996</v>
      </c>
      <c r="I11" s="20">
        <f>[5]АМЖКУ!I11+[5]СЖКХ!I11+[5]ГРЭС!I11+[5]ЖКХ!I11+[5]ИЖКХ!I11+'[5]Чистый двор'!I11+[5]Жилище!I12+[5]Прогресс!I11+'[5]Наш дом'!I12+[5]Уют!I12+[5]Радуга!I11</f>
        <v>33236.361660000002</v>
      </c>
      <c r="J11" s="20">
        <f>[5]АМЖКУ!J11+[5]СЖКХ!J11+[5]ГРЭС!J11+[5]ЖКХ!J11+[5]ИЖКХ!J11+'[5]Чистый двор'!J11+[5]Жилище!J12+[5]Прогресс!J11+'[5]Наш дом'!J12+[5]Уют!J12+[5]Радуга!J11</f>
        <v>30782.01</v>
      </c>
      <c r="K11" s="20">
        <f>[5]АМЖКУ!K11+[5]СЖКХ!K11+[5]ГРЭС!K11+[5]ЖКХ!K11+[5]ИЖКХ!K11+'[5]Чистый двор'!K11+[5]Жилище!K12+[5]Прогресс!K11+'[5]Наш дом'!K12+[5]Уют!K12+[5]Радуга!K11</f>
        <v>2682</v>
      </c>
      <c r="L11" s="20">
        <f>[5]АМЖКУ!L11+[5]СЖКХ!L11+[5]ГРЭС!L11+[5]ЖКХ!L11+[5]ИЖКХ!L11+'[5]Чистый двор'!L11+[5]Жилище!L12+[5]Прогресс!L11+'[5]Наш дом'!L12+[5]Уют!L12+[5]Радуга!L11</f>
        <v>42696.500000000007</v>
      </c>
      <c r="M11" s="20">
        <f>[5]АМЖКУ!M11+[5]СЖКХ!M11+[5]ГРЭС!M11+[5]ЖКХ!M11+[5]ИЖКХ!M11+'[5]Чистый двор'!M11+[5]Жилище!M12+[5]Прогресс!M11+'[5]Наш дом'!M12+[5]Уют!M12+[5]Радуга!M11</f>
        <v>2719</v>
      </c>
      <c r="N11" s="20">
        <f>[5]АМЖКУ!N11+[5]СЖКХ!N11+[5]ГРЭС!N11+[5]ЖКХ!N11+[5]ИЖКХ!N11+'[5]Чистый двор'!N11+[5]Жилище!N12+[5]Прогресс!N11+'[5]Наш дом'!N12+[5]Уют!N12+[5]Радуга!N11</f>
        <v>31431.059999999998</v>
      </c>
      <c r="O11" s="20">
        <f>[5]АМЖКУ!O11+[5]СЖКХ!O11+[5]ГРЭС!O11+[5]ЖКХ!O11+[5]ИЖКХ!O11+'[5]Чистый двор'!O11+[5]Жилище!O12+[5]Прогресс!O11+'[5]Наш дом'!O12+[5]Уют!O12+[5]Радуга!O11</f>
        <v>113</v>
      </c>
      <c r="P11" s="20">
        <f>[5]АМЖКУ!P11+[5]СЖКХ!P11+[5]ГРЭС!P11+[5]ЖКХ!P11+[5]ИЖКХ!P11+'[5]Чистый двор'!P11+[5]Жилище!P12+[5]Прогресс!P11+'[5]Наш дом'!P12+[5]Уют!P12+[5]Радуга!P11</f>
        <v>2860.6400000000003</v>
      </c>
      <c r="Q11" s="20">
        <f>[5]АМЖКУ!Q11+[5]СЖКХ!Q11+[5]ГРЭС!Q11+[5]ЖКХ!Q11+[5]ИЖКХ!Q11+'[5]Чистый двор'!Q11+[5]Жилище!Q12+[5]Прогресс!Q11+'[5]Наш дом'!Q12+[5]Уют!Q12+[5]Радуга!Q11</f>
        <v>16700.330000000002</v>
      </c>
      <c r="R11" s="20">
        <f>[5]АМЖКУ!R11+[5]СЖКХ!R11+[5]ГРЭС!R11+[5]ЖКХ!R11+[5]ИЖКХ!R11+'[5]Чистый двор'!R11+[5]Жилище!R12+[5]Прогресс!R11+'[5]Наш дом'!R12+[5]Уют!R12+[5]Радуга!R11</f>
        <v>7</v>
      </c>
    </row>
    <row r="12" spans="1:18" ht="21" customHeight="1" x14ac:dyDescent="0.25">
      <c r="A12" s="28"/>
      <c r="B12" s="31"/>
      <c r="C12" s="19" t="s">
        <v>17</v>
      </c>
      <c r="D12" s="20">
        <f t="shared" ref="D12:D14" si="2">SUM(F12:J12)</f>
        <v>19570.45</v>
      </c>
      <c r="E12" s="20">
        <f>SUM(G12:I12)</f>
        <v>9952.67</v>
      </c>
      <c r="F12" s="20">
        <f>[5]АМЖКУ!F12+[5]СЖКХ!F12+[5]ГРЭС!F12+[5]ЖКХ!F12+[5]ИЖКХ!F12+'[5]Чистый двор'!F12+[5]Жилище!F13+[5]Прогресс!F12+'[5]Наш дом'!F13+[5]Уют!F13+[5]Радуга!F12</f>
        <v>2573.84</v>
      </c>
      <c r="G12" s="20">
        <f>[5]АМЖКУ!G12+[5]СЖКХ!G12+[5]ГРЭС!G12+[5]ЖКХ!G12+[5]ИЖКХ!G12+'[5]Чистый двор'!G12+[5]Жилище!G13+[5]Прогресс!G12+'[5]Наш дом'!G13+[5]Уют!G13+[5]Радуга!G12</f>
        <v>4225.7</v>
      </c>
      <c r="H12" s="20">
        <f>[5]АМЖКУ!H12+[5]СЖКХ!H12+[5]ГРЭС!H12+[5]ЖКХ!H12+[5]ИЖКХ!H12+'[5]Чистый двор'!H12+[5]Жилище!H13+[5]Прогресс!H12+'[5]Наш дом'!H13+[5]Уют!H13+[5]Радуга!H12</f>
        <v>2836.66</v>
      </c>
      <c r="I12" s="20">
        <f>[5]АМЖКУ!I12+[5]СЖКХ!I12+[5]ГРЭС!I12+[5]ЖКХ!I12+[5]ИЖКХ!I12+'[5]Чистый двор'!I12+[5]Жилище!I13+[5]Прогресс!I12+'[5]Наш дом'!I13+[5]Уют!I13+[5]Радуга!I12</f>
        <v>2890.31</v>
      </c>
      <c r="J12" s="20">
        <f>[5]АМЖКУ!J12+[5]СЖКХ!J12+[5]ГРЭС!J12+[5]ЖКХ!J12+[5]ИЖКХ!J12+'[5]Чистый двор'!J12+[5]Жилище!J13+[5]Прогресс!J12+'[5]Наш дом'!J13+[5]Уют!J13+[5]Радуга!J12</f>
        <v>7043.94</v>
      </c>
      <c r="K12" s="20">
        <f>[5]АМЖКУ!K12+[5]СЖКХ!K12+[5]ГРЭС!K12+[5]ЖКХ!K12+[5]ИЖКХ!K12+'[5]Чистый двор'!K12+[5]Жилище!K13+[5]Прогресс!K12+'[5]Наш дом'!K13+[5]Уют!K13+[5]Радуга!K12</f>
        <v>0</v>
      </c>
      <c r="L12" s="20">
        <f>[5]АМЖКУ!L12+[5]СЖКХ!L12+[5]ГРЭС!L12+[5]ЖКХ!L12+[5]ИЖКХ!L12+'[5]Чистый двор'!L12+[5]Жилище!L13+[5]Прогресс!L12+'[5]Наш дом'!L13+[5]Уют!L13+[5]Радуга!L12</f>
        <v>0</v>
      </c>
      <c r="M12" s="20">
        <f>[5]АМЖКУ!M12+[5]СЖКХ!M12+[5]ГРЭС!M12+[5]ЖКХ!M12+[5]ИЖКХ!M12+'[5]Чистый двор'!M12+[5]Жилище!M13+[5]Прогресс!M12+'[5]Наш дом'!M13+[5]Уют!M13+[5]Радуга!M12</f>
        <v>0</v>
      </c>
      <c r="N12" s="20">
        <f>[5]АМЖКУ!N12+[5]СЖКХ!N12+[5]ГРЭС!N12+[5]ЖКХ!N12+[5]ИЖКХ!N12+'[5]Чистый двор'!N12+[5]Жилище!N13+[5]Прогресс!N12+'[5]Наш дом'!N13+[5]Уют!N13+[5]Радуга!N12</f>
        <v>0</v>
      </c>
      <c r="O12" s="20">
        <f>[5]АМЖКУ!O12+[5]СЖКХ!O12+[5]ГРЭС!O12+[5]ЖКХ!O12+[5]ИЖКХ!O12+'[5]Чистый двор'!O12+[5]Жилище!O13+[5]Прогресс!O12+'[5]Наш дом'!O13+[5]Уют!O13+[5]Радуга!O12</f>
        <v>0</v>
      </c>
      <c r="P12" s="20">
        <f>[5]АМЖКУ!P12+[5]СЖКХ!P12+[5]ГРЭС!P12+[5]ЖКХ!P12+[5]ИЖКХ!P12+'[5]Чистый двор'!P12+[5]Жилище!P13+[5]Прогресс!P12+'[5]Наш дом'!P13+[5]Уют!P13+[5]Радуга!P12</f>
        <v>0</v>
      </c>
      <c r="Q12" s="20">
        <f>[5]АМЖКУ!Q12+[5]СЖКХ!Q12+[5]ГРЭС!Q12+[5]ЖКХ!Q12+[5]ИЖКХ!Q12+'[5]Чистый двор'!Q12+[5]Жилище!Q13+[5]Прогресс!Q12+'[5]Наш дом'!Q13+[5]Уют!Q13+[5]Радуга!Q12</f>
        <v>0</v>
      </c>
      <c r="R12" s="20">
        <f>[5]АМЖКУ!R12+[5]СЖКХ!R12+[5]ГРЭС!R12+[5]ЖКХ!R12+[5]ИЖКХ!R12+'[5]Чистый двор'!R12+[5]Жилище!R13+[5]Прогресс!R12+'[5]Наш дом'!R13+[5]Уют!R13+[5]Радуга!R12</f>
        <v>0</v>
      </c>
    </row>
    <row r="13" spans="1:18" ht="23.25" customHeight="1" x14ac:dyDescent="0.25">
      <c r="A13" s="28"/>
      <c r="B13" s="31"/>
      <c r="C13" s="19" t="s">
        <v>18</v>
      </c>
      <c r="D13" s="20">
        <f t="shared" si="2"/>
        <v>0</v>
      </c>
      <c r="E13" s="20">
        <f t="shared" ref="E13" si="3">SUM(G13:I13)</f>
        <v>0</v>
      </c>
      <c r="F13" s="20">
        <f>[5]АМЖКУ!F13+[5]СЖКХ!F13+[5]ГРЭС!F13+[5]ЖКХ!F13+[5]ИЖКХ!F13+'[5]Чистый двор'!F13+[5]Жилище!F14+[5]Прогресс!F13+'[5]Наш дом'!F14+[5]Уют!F14+[5]Радуга!F13</f>
        <v>0</v>
      </c>
      <c r="G13" s="20">
        <f>[5]АМЖКУ!G13+[5]СЖКХ!G13+[5]ГРЭС!G13+[5]ЖКХ!G13+[5]ИЖКХ!G13+'[5]Чистый двор'!G13+[5]Жилище!G14+[5]Прогресс!G13+'[5]Наш дом'!G14+[5]Уют!G14+[5]Радуга!G13</f>
        <v>0</v>
      </c>
      <c r="H13" s="20">
        <f>[5]АМЖКУ!H13+[5]СЖКХ!H13+[5]ГРЭС!H13+[5]ЖКХ!H13+[5]ИЖКХ!H13+'[5]Чистый двор'!H13+[5]Жилище!H14+[5]Прогресс!H13+'[5]Наш дом'!H14+[5]Уют!H14+[5]Радуга!H13</f>
        <v>0</v>
      </c>
      <c r="I13" s="20">
        <f>[5]АМЖКУ!I13+[5]СЖКХ!I13+[5]ГРЭС!I13+[5]ЖКХ!I13+[5]ИЖКХ!I13+'[5]Чистый двор'!I13+[5]Жилище!I14+[5]Прогресс!I13+'[5]Наш дом'!I14+[5]Уют!I14+[5]Радуга!I13</f>
        <v>0</v>
      </c>
      <c r="J13" s="20">
        <f>[5]АМЖКУ!J13+[5]СЖКХ!J13+[5]ГРЭС!J13+[5]ЖКХ!J13+[5]ИЖКХ!J13+'[5]Чистый двор'!J13+[5]Жилище!J14+[5]Прогресс!J13+'[5]Наш дом'!J14+[5]Уют!J14+[5]Радуга!J13</f>
        <v>0</v>
      </c>
      <c r="K13" s="20">
        <f>[5]АМЖКУ!K13+[5]СЖКХ!K13+[5]ГРЭС!K13+[5]ЖКХ!K13+[5]ИЖКХ!K13+'[5]Чистый двор'!K13+[5]Жилище!K14+[5]Прогресс!K13+'[5]Наш дом'!K14+[5]Уют!K14+[5]Радуга!K13</f>
        <v>0</v>
      </c>
      <c r="L13" s="20">
        <f>[5]АМЖКУ!L13+[5]СЖКХ!L13+[5]ГРЭС!L13+[5]ЖКХ!L13+[5]ИЖКХ!L13+'[5]Чистый двор'!L13+[5]Жилище!L14+[5]Прогресс!L13+'[5]Наш дом'!L14+[5]Уют!L14+[5]Радуга!L13</f>
        <v>0</v>
      </c>
      <c r="M13" s="20">
        <f>[5]АМЖКУ!M13+[5]СЖКХ!M13+[5]ГРЭС!M13+[5]ЖКХ!M13+[5]ИЖКХ!M13+'[5]Чистый двор'!M13+[5]Жилище!M14+[5]Прогресс!M13+'[5]Наш дом'!M14+[5]Уют!M14+[5]Радуга!M13</f>
        <v>0</v>
      </c>
      <c r="N13" s="20">
        <f>[5]АМЖКУ!N13+[5]СЖКХ!N13+[5]ГРЭС!N13+[5]ЖКХ!N13+[5]ИЖКХ!N13+'[5]Чистый двор'!N13+[5]Жилище!N14+[5]Прогресс!N13+'[5]Наш дом'!N14+[5]Уют!N14+[5]Радуга!N13</f>
        <v>0</v>
      </c>
      <c r="O13" s="20">
        <f>[5]АМЖКУ!O13+[5]СЖКХ!O13+[5]ГРЭС!O13+[5]ЖКХ!O13+[5]ИЖКХ!O13+'[5]Чистый двор'!O13+[5]Жилище!O14+[5]Прогресс!O13+'[5]Наш дом'!O14+[5]Уют!O14+[5]Радуга!O13</f>
        <v>0</v>
      </c>
      <c r="P13" s="20">
        <f>[5]АМЖКУ!P13+[5]СЖКХ!P13+[5]ГРЭС!P13+[5]ЖКХ!P13+[5]ИЖКХ!P13+'[5]Чистый двор'!P13+[5]Жилище!P14+[5]Прогресс!P13+'[5]Наш дом'!P14+[5]Уют!P14+[5]Радуга!P13</f>
        <v>0</v>
      </c>
      <c r="Q13" s="20">
        <f>[5]АМЖКУ!Q13+[5]СЖКХ!Q13+[5]ГРЭС!Q13+[5]ЖКХ!Q13+[5]ИЖКХ!Q13+'[5]Чистый двор'!Q13+[5]Жилище!Q14+[5]Прогресс!Q13+'[5]Наш дом'!Q14+[5]Уют!Q14+[5]Радуга!Q13</f>
        <v>0</v>
      </c>
      <c r="R13" s="20">
        <f>[5]АМЖКУ!R13+[5]СЖКХ!R13+[5]ГРЭС!R13+[5]ЖКХ!R13+[5]ИЖКХ!R13+'[5]Чистый двор'!R13+[5]Жилище!R14+[5]Прогресс!R13+'[5]Наш дом'!R14+[5]Уют!R14+[5]Радуга!R13</f>
        <v>0</v>
      </c>
    </row>
    <row r="14" spans="1:18" ht="21" customHeight="1" x14ac:dyDescent="0.25">
      <c r="A14" s="28"/>
      <c r="B14" s="31"/>
      <c r="C14" s="19" t="s">
        <v>19</v>
      </c>
      <c r="D14" s="20">
        <f t="shared" si="2"/>
        <v>31329.289999999997</v>
      </c>
      <c r="E14" s="20">
        <f>SUM(G14:I14)</f>
        <v>22727.17</v>
      </c>
      <c r="F14" s="20">
        <f>[5]АМЖКУ!F14+[5]СЖКХ!F14+[5]ГРЭС!F14+[5]ЖКХ!F14+[5]ИЖКХ!F14+'[5]Чистый двор'!F14+[5]Жилище!F15+[5]Прогресс!F14+'[5]Наш дом'!F15+[5]Уют!F15+[5]Радуга!F14</f>
        <v>2446.25</v>
      </c>
      <c r="G14" s="20">
        <f>[5]АМЖКУ!G14+[5]СЖКХ!G14+[5]ГРЭС!G14+[5]ЖКХ!G14+[5]ИЖКХ!G14+'[5]Чистый двор'!G14+[5]Жилище!G15+[5]Прогресс!G14+'[5]Наш дом'!G15+[5]Уют!G15+[5]Радуга!G14</f>
        <v>1943.37</v>
      </c>
      <c r="H14" s="20">
        <f>[5]АМЖКУ!H14+[5]СЖКХ!H14+[5]ГРЭС!H14+[5]ЖКХ!H14+[5]ИЖКХ!H14+'[5]Чистый двор'!H14+[5]Жилище!H15+[5]Прогресс!H14+'[5]Наш дом'!H15+[5]Уют!H15+[5]Радуга!H14</f>
        <v>4778.7700000000004</v>
      </c>
      <c r="I14" s="20">
        <f>[5]АМЖКУ!I14+[5]СЖКХ!I14+[5]ГРЭС!I14+[5]ЖКХ!I14+[5]ИЖКХ!I14+'[5]Чистый двор'!I14+[5]Жилище!I15+[5]Прогресс!I14+'[5]Наш дом'!I15+[5]Уют!I15+[5]Радуга!I14</f>
        <v>16005.029999999999</v>
      </c>
      <c r="J14" s="20">
        <f>[5]АМЖКУ!J14+[5]СЖКХ!J14+[5]ГРЭС!J14+[5]ЖКХ!J14+[5]ИЖКХ!J14+'[5]Чистый двор'!J14+[5]Жилище!J15+[5]Прогресс!J14+'[5]Наш дом'!J15+[5]Уют!J15+[5]Радуга!J14</f>
        <v>6155.87</v>
      </c>
      <c r="K14" s="20">
        <f>[5]АМЖКУ!K14+[5]СЖКХ!K14+[5]ГРЭС!K14+[5]ЖКХ!K14+[5]ИЖКХ!K14+'[5]Чистый двор'!K14+[5]Жилище!K15+[5]Прогресс!K14+'[5]Наш дом'!K15+[5]Уют!K15+[5]Радуга!K14</f>
        <v>0</v>
      </c>
      <c r="L14" s="20">
        <f>[5]АМЖКУ!L14+[5]СЖКХ!L14+[5]ГРЭС!L14+[5]ЖКХ!L14+[5]ИЖКХ!L14+'[5]Чистый двор'!L14+[5]Жилище!L15+[5]Прогресс!L14+'[5]Наш дом'!L15+[5]Уют!L15+[5]Радуга!L14</f>
        <v>0</v>
      </c>
      <c r="M14" s="20">
        <f>[5]АМЖКУ!M14+[5]СЖКХ!M14+[5]ГРЭС!M14+[5]ЖКХ!M14+[5]ИЖКХ!M14+'[5]Чистый двор'!M14+[5]Жилище!M15+[5]Прогресс!M14+'[5]Наш дом'!M15+[5]Уют!M15+[5]Радуга!M14</f>
        <v>0</v>
      </c>
      <c r="N14" s="20">
        <f>[5]АМЖКУ!N14+[5]СЖКХ!N14+[5]ГРЭС!N14+[5]ЖКХ!N14+[5]ИЖКХ!N14+'[5]Чистый двор'!N14+[5]Жилище!N15+[5]Прогресс!N14+'[5]Наш дом'!N15+[5]Уют!N15+[5]Радуга!N14</f>
        <v>0</v>
      </c>
      <c r="O14" s="20">
        <f>[5]АМЖКУ!O14+[5]СЖКХ!O14+[5]ГРЭС!O14+[5]ЖКХ!O14+[5]ИЖКХ!O14+'[5]Чистый двор'!O14+[5]Жилище!O15+[5]Прогресс!O14+'[5]Наш дом'!O15+[5]Уют!O15+[5]Радуга!O14</f>
        <v>0</v>
      </c>
      <c r="P14" s="20">
        <f>[5]АМЖКУ!P14+[5]СЖКХ!P14+[5]ГРЭС!P14+[5]ЖКХ!P14+[5]ИЖКХ!P14+'[5]Чистый двор'!P14+[5]Жилище!P15+[5]Прогресс!P14+'[5]Наш дом'!P15+[5]Уют!P15+[5]Радуга!P14</f>
        <v>0</v>
      </c>
      <c r="Q14" s="20">
        <f>[5]АМЖКУ!Q14+[5]СЖКХ!Q14+[5]ГРЭС!Q14+[5]ЖКХ!Q14+[5]ИЖКХ!Q14+'[5]Чистый двор'!Q14+[5]Жилище!Q15+[5]Прогресс!Q14+'[5]Наш дом'!Q15+[5]Уют!Q15+[5]Радуга!Q14</f>
        <v>0</v>
      </c>
      <c r="R14" s="20">
        <f>[5]АМЖКУ!R14+[5]СЖКХ!R14+[5]ГРЭС!R14+[5]ЖКХ!R14+[5]ИЖКХ!R14+'[5]Чистый двор'!R14+[5]Жилище!R15+[5]Прогресс!R14+'[5]Наш дом'!R15+[5]Уют!R15+[5]Радуга!R14</f>
        <v>0</v>
      </c>
    </row>
    <row r="15" spans="1:18" ht="21" customHeight="1" x14ac:dyDescent="0.25">
      <c r="A15" s="29"/>
      <c r="B15" s="31"/>
      <c r="C15" s="13" t="s">
        <v>7</v>
      </c>
      <c r="D15" s="21">
        <f>D8+D9+D14</f>
        <v>223231.84326000002</v>
      </c>
      <c r="E15" s="21">
        <f t="shared" ref="E15:Q15" si="4">E8+E9+E14</f>
        <v>129792.52325999997</v>
      </c>
      <c r="F15" s="21">
        <f t="shared" si="4"/>
        <v>49457.500000000007</v>
      </c>
      <c r="G15" s="21">
        <f t="shared" si="4"/>
        <v>40481.646049999996</v>
      </c>
      <c r="H15" s="21">
        <f t="shared" si="4"/>
        <v>37179.17555</v>
      </c>
      <c r="I15" s="21">
        <f t="shared" si="4"/>
        <v>52131.701659999999</v>
      </c>
      <c r="J15" s="21">
        <f t="shared" si="4"/>
        <v>43981.82</v>
      </c>
      <c r="K15" s="21">
        <f>K8+K9+K14</f>
        <v>2682</v>
      </c>
      <c r="L15" s="21">
        <f t="shared" si="4"/>
        <v>42696.500000000007</v>
      </c>
      <c r="M15" s="21">
        <f t="shared" si="4"/>
        <v>2719</v>
      </c>
      <c r="N15" s="21">
        <f t="shared" si="4"/>
        <v>31431.059999999998</v>
      </c>
      <c r="O15" s="21">
        <f t="shared" si="4"/>
        <v>113</v>
      </c>
      <c r="P15" s="21">
        <f t="shared" si="4"/>
        <v>2860.6400000000003</v>
      </c>
      <c r="Q15" s="21">
        <f t="shared" si="4"/>
        <v>16700.330000000002</v>
      </c>
      <c r="R15" s="21">
        <f>R8+R9+R14</f>
        <v>7</v>
      </c>
    </row>
    <row r="16" spans="1:18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0.25" x14ac:dyDescent="0.3">
      <c r="A18" s="39" t="s">
        <v>31</v>
      </c>
      <c r="B18" s="39"/>
      <c r="C18" s="5"/>
      <c r="D18" s="5"/>
      <c r="E18" s="6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7" t="s">
        <v>3</v>
      </c>
    </row>
    <row r="19" spans="1:18" ht="84.75" customHeight="1" x14ac:dyDescent="0.25">
      <c r="A19" s="32" t="s">
        <v>13</v>
      </c>
      <c r="B19" s="32" t="s">
        <v>4</v>
      </c>
      <c r="C19" s="33" t="s">
        <v>0</v>
      </c>
      <c r="D19" s="30" t="s">
        <v>5</v>
      </c>
      <c r="E19" s="30" t="s">
        <v>6</v>
      </c>
      <c r="F19" s="36" t="s">
        <v>1</v>
      </c>
      <c r="G19" s="37"/>
      <c r="H19" s="37"/>
      <c r="I19" s="38"/>
      <c r="J19" s="33" t="s">
        <v>12</v>
      </c>
      <c r="K19" s="32" t="s">
        <v>20</v>
      </c>
      <c r="L19" s="32"/>
      <c r="M19" s="32" t="s">
        <v>21</v>
      </c>
      <c r="N19" s="32"/>
      <c r="O19" s="32" t="s">
        <v>22</v>
      </c>
      <c r="P19" s="32"/>
      <c r="Q19" s="32" t="s">
        <v>23</v>
      </c>
      <c r="R19" s="32" t="s">
        <v>29</v>
      </c>
    </row>
    <row r="20" spans="1:18" ht="90" x14ac:dyDescent="0.25">
      <c r="A20" s="32"/>
      <c r="B20" s="32"/>
      <c r="C20" s="34"/>
      <c r="D20" s="30"/>
      <c r="E20" s="30"/>
      <c r="F20" s="18" t="s">
        <v>8</v>
      </c>
      <c r="G20" s="18" t="s">
        <v>9</v>
      </c>
      <c r="H20" s="18" t="s">
        <v>10</v>
      </c>
      <c r="I20" s="18" t="s">
        <v>11</v>
      </c>
      <c r="J20" s="34"/>
      <c r="K20" s="14" t="s">
        <v>24</v>
      </c>
      <c r="L20" s="18" t="s">
        <v>25</v>
      </c>
      <c r="M20" s="14" t="s">
        <v>26</v>
      </c>
      <c r="N20" s="18" t="s">
        <v>27</v>
      </c>
      <c r="O20" s="14" t="s">
        <v>26</v>
      </c>
      <c r="P20" s="18" t="s">
        <v>27</v>
      </c>
      <c r="Q20" s="32"/>
      <c r="R20" s="32"/>
    </row>
    <row r="21" spans="1:18" x14ac:dyDescent="0.25">
      <c r="A21" s="11">
        <v>1</v>
      </c>
      <c r="B21" s="12">
        <v>2</v>
      </c>
      <c r="C21" s="11">
        <v>3</v>
      </c>
      <c r="D21" s="11">
        <v>4</v>
      </c>
      <c r="E21" s="12">
        <v>5</v>
      </c>
      <c r="F21" s="11">
        <v>6</v>
      </c>
      <c r="G21" s="11">
        <v>7</v>
      </c>
      <c r="H21" s="12">
        <v>8</v>
      </c>
      <c r="I21" s="11">
        <v>9</v>
      </c>
      <c r="J21" s="11">
        <v>10</v>
      </c>
      <c r="K21" s="12">
        <v>11</v>
      </c>
      <c r="L21" s="11">
        <v>12</v>
      </c>
      <c r="M21" s="11">
        <v>13</v>
      </c>
      <c r="N21" s="12">
        <v>14</v>
      </c>
      <c r="O21" s="11">
        <v>15</v>
      </c>
      <c r="P21" s="11">
        <v>16</v>
      </c>
      <c r="Q21" s="12">
        <v>17</v>
      </c>
      <c r="R21" s="11">
        <v>18</v>
      </c>
    </row>
    <row r="22" spans="1:18" ht="14.25" customHeight="1" x14ac:dyDescent="0.25">
      <c r="A22" s="27"/>
      <c r="B22" s="31"/>
      <c r="C22" s="19" t="s">
        <v>14</v>
      </c>
      <c r="D22" s="20">
        <f>SUM(F22:J22)</f>
        <v>693.44899999999996</v>
      </c>
      <c r="E22" s="20">
        <f t="shared" ref="E22" si="5">SUM(G22:J22)</f>
        <v>0</v>
      </c>
      <c r="F22" s="24">
        <f>[5]АМЖКУ!F22+[5]СЖКХ!F22+[5]ГРЭС!F22+[5]ЖКХ!E22+[5]ИЖКХ!E22+[5]Прогресс!F22</f>
        <v>693.44899999999996</v>
      </c>
      <c r="G22" s="24"/>
      <c r="H22" s="24"/>
      <c r="I22" s="24"/>
      <c r="J22" s="24"/>
      <c r="K22" s="26"/>
      <c r="L22" s="26"/>
      <c r="M22" s="26"/>
      <c r="N22" s="26"/>
      <c r="O22" s="26"/>
      <c r="P22" s="26"/>
      <c r="Q22" s="26"/>
      <c r="R22" s="26"/>
    </row>
    <row r="23" spans="1:18" ht="14.25" customHeight="1" x14ac:dyDescent="0.25">
      <c r="A23" s="28"/>
      <c r="B23" s="31"/>
      <c r="C23" s="19" t="s">
        <v>28</v>
      </c>
      <c r="D23" s="20">
        <f>D24</f>
        <v>174603.90312</v>
      </c>
      <c r="E23" s="20">
        <f>SUM(G23:I23)</f>
        <v>109875.94312000001</v>
      </c>
      <c r="F23" s="20">
        <f t="shared" ref="F23:R23" si="6">F24</f>
        <v>34345.81</v>
      </c>
      <c r="G23" s="20">
        <f t="shared" si="6"/>
        <v>33293.202339999996</v>
      </c>
      <c r="H23" s="20">
        <f t="shared" si="6"/>
        <v>33302.609270000001</v>
      </c>
      <c r="I23" s="20">
        <f t="shared" si="6"/>
        <v>43280.131509999999</v>
      </c>
      <c r="J23" s="20">
        <f t="shared" si="6"/>
        <v>30382.15</v>
      </c>
      <c r="K23" s="20">
        <f t="shared" si="6"/>
        <v>4471</v>
      </c>
      <c r="L23" s="20">
        <f t="shared" si="6"/>
        <v>48982.549999999996</v>
      </c>
      <c r="M23" s="20">
        <f t="shared" si="6"/>
        <v>1654</v>
      </c>
      <c r="N23" s="20">
        <f t="shared" si="6"/>
        <v>39027.68</v>
      </c>
      <c r="O23" s="20">
        <f t="shared" si="6"/>
        <v>101</v>
      </c>
      <c r="P23" s="20">
        <f t="shared" si="6"/>
        <v>6489.4030000000002</v>
      </c>
      <c r="Q23" s="20">
        <f t="shared" si="6"/>
        <v>8222.9480000000003</v>
      </c>
      <c r="R23" s="20">
        <f t="shared" si="6"/>
        <v>1</v>
      </c>
    </row>
    <row r="24" spans="1:18" ht="14.25" customHeight="1" x14ac:dyDescent="0.25">
      <c r="A24" s="28"/>
      <c r="B24" s="31"/>
      <c r="C24" s="19" t="s">
        <v>15</v>
      </c>
      <c r="D24" s="20">
        <f>D25+D26+D27</f>
        <v>174603.90312</v>
      </c>
      <c r="E24" s="20">
        <f>SUM(G24:I24)</f>
        <v>109875.94312000001</v>
      </c>
      <c r="F24" s="20">
        <f t="shared" ref="F24:J24" si="7">F25+F26+F27</f>
        <v>34345.81</v>
      </c>
      <c r="G24" s="20">
        <f t="shared" si="7"/>
        <v>33293.202339999996</v>
      </c>
      <c r="H24" s="20">
        <f t="shared" si="7"/>
        <v>33302.609270000001</v>
      </c>
      <c r="I24" s="20">
        <f t="shared" si="7"/>
        <v>43280.131509999999</v>
      </c>
      <c r="J24" s="20">
        <f t="shared" si="7"/>
        <v>30382.15</v>
      </c>
      <c r="K24" s="20">
        <f>K25+K26+K27</f>
        <v>4471</v>
      </c>
      <c r="L24" s="20">
        <f t="shared" ref="L24:R24" si="8">L25+L26+L27</f>
        <v>48982.549999999996</v>
      </c>
      <c r="M24" s="20">
        <f t="shared" si="8"/>
        <v>1654</v>
      </c>
      <c r="N24" s="20">
        <f t="shared" si="8"/>
        <v>39027.68</v>
      </c>
      <c r="O24" s="20">
        <f t="shared" si="8"/>
        <v>101</v>
      </c>
      <c r="P24" s="20">
        <f t="shared" si="8"/>
        <v>6489.4030000000002</v>
      </c>
      <c r="Q24" s="20">
        <f t="shared" si="8"/>
        <v>8222.9480000000003</v>
      </c>
      <c r="R24" s="20">
        <f t="shared" si="8"/>
        <v>1</v>
      </c>
    </row>
    <row r="25" spans="1:18" ht="14.25" customHeight="1" x14ac:dyDescent="0.25">
      <c r="A25" s="28"/>
      <c r="B25" s="31"/>
      <c r="C25" s="19" t="s">
        <v>16</v>
      </c>
      <c r="D25" s="20">
        <f>SUM(F25:J25)</f>
        <v>156507.12312</v>
      </c>
      <c r="E25" s="20">
        <f>SUM(G25:I25)</f>
        <v>98807.533120000007</v>
      </c>
      <c r="F25" s="20">
        <f>[5]АМЖКУ!F25+[5]СЖКХ!F25+[5]ГРЭС!F25+[5]ЖКХ!F25+[5]ИЖКХ!F25+'[5]Чистый двор'!F25+[5]Жилище!F26+[5]Прогресс!F25+'[5]Наш дом'!F26+[5]Уют!F26+[5]Радуга!F25</f>
        <v>30857.62</v>
      </c>
      <c r="G25" s="20">
        <f>[5]АМЖКУ!G25+[5]СЖКХ!G25+[5]ГРЭС!G25+[5]ЖКХ!G25+[5]ИЖКХ!G25+'[5]Чистый двор'!G25+[5]Жилище!G26+[5]Прогресс!G25+'[5]Наш дом'!G26+[5]Уют!G26+[5]Радуга!G25</f>
        <v>30389.482339999999</v>
      </c>
      <c r="H25" s="20">
        <f>[5]АМЖКУ!H25+[5]СЖКХ!H25+[5]ГРЭС!H25+[5]ЖКХ!H25+[5]ИЖКХ!H25+'[5]Чистый двор'!H25+[5]Жилище!H26+[5]Прогресс!H25+'[5]Наш дом'!H26+[5]Уют!H26+[5]Радуга!H25</f>
        <v>30766.72927</v>
      </c>
      <c r="I25" s="20">
        <f>[5]АМЖКУ!I25+[5]СЖКХ!I25+[5]ГРЭС!I25+[5]ЖКХ!I25+[5]ИЖКХ!I25+'[5]Чистый двор'!I25+[5]Жилище!I26+[5]Прогресс!I25+'[5]Наш дом'!I26+[5]Уют!I26+[5]Радуга!I25</f>
        <v>37651.321510000002</v>
      </c>
      <c r="J25" s="20">
        <f>[5]АМЖКУ!J25+[5]СЖКХ!J25+[5]ГРЭС!J25+[5]ЖКХ!J25+[5]ИЖКХ!J25+'[5]Чистый двор'!J25+[5]Жилище!J26+[5]Прогресс!J25+'[5]Наш дом'!J26+[5]Уют!J26+[5]Радуга!J25</f>
        <v>26841.97</v>
      </c>
      <c r="K25" s="20">
        <f>[5]АМЖКУ!K25+[5]СЖКХ!K25+[5]ГРЭС!K25+[5]ЖКХ!K25+[5]ИЖКХ!K25+'[5]Чистый двор'!K25+[5]Жилище!K26+[5]Прогресс!K25+'[5]Наш дом'!K26+[5]Уют!K26+[5]Радуга!K25</f>
        <v>4463</v>
      </c>
      <c r="L25" s="20">
        <f>[5]АМЖКУ!L25+[5]СЖКХ!L25+[5]ГРЭС!L25+[5]ЖКХ!L25+[5]ИЖКХ!L25+'[5]Чистый двор'!L25+[5]Жилище!L26+[5]Прогресс!L25+'[5]Наш дом'!L26+[5]Уют!L26+[5]Радуга!L25</f>
        <v>48702.09</v>
      </c>
      <c r="M25" s="20">
        <f>[5]АМЖКУ!M25+[5]СЖКХ!M25+[5]ГРЭС!M25+[5]ЖКХ!M25+[5]ИЖКХ!M25+'[5]Чистый двор'!M25+[5]Жилище!M26+[5]Прогресс!M25+'[5]Наш дом'!M26+[5]Уют!M26+[5]Радуга!M25</f>
        <v>1648</v>
      </c>
      <c r="N25" s="20">
        <f>[5]АМЖКУ!N25+[5]СЖКХ!N25+[5]ГРЭС!N25+[5]ЖКХ!N25+[5]ИЖКХ!N25+'[5]Чистый двор'!N25+[5]Жилище!N26+[5]Прогресс!N25+'[5]Наш дом'!N26+[5]Уют!N26+[5]Радуга!N25</f>
        <v>38685.22</v>
      </c>
      <c r="O25" s="20">
        <f>[5]АМЖКУ!O25+[5]СЖКХ!O25+[5]ГРЭС!O25+[5]ЖКХ!O25+[5]ИЖКХ!O25+'[5]Чистый двор'!O25+[5]Жилище!O26+[5]Прогресс!O25+'[5]Наш дом'!O26+[5]Уют!O26+[5]Радуга!O25</f>
        <v>101</v>
      </c>
      <c r="P25" s="20">
        <f>[5]АМЖКУ!P25+[5]СЖКХ!P25+[5]ГРЭС!P25+[5]ЖКХ!P25+[5]ИЖКХ!P25+'[5]Чистый двор'!P25+[5]Жилище!P26+[5]Прогресс!P25+'[5]Наш дом'!P26+[5]Уют!P26+[5]Радуга!P25</f>
        <v>6489.4030000000002</v>
      </c>
      <c r="Q25" s="20">
        <f>[5]АМЖКУ!Q25+[5]СЖКХ!Q25+[5]ГРЭС!Q25+[5]ЖКХ!Q25+[5]ИЖКХ!Q25+'[5]Чистый двор'!Q25+[5]Жилище!Q26+[5]Прогресс!Q25+'[5]Наш дом'!Q26+[5]Уют!Q26+[5]Радуга!Q25</f>
        <v>8007.5480000000007</v>
      </c>
      <c r="R25" s="20">
        <f>[5]АМЖКУ!R25+[5]СЖКХ!R25+[5]ГРЭС!R25+[5]ЖКХ!R25+[5]ИЖКХ!R25+'[5]Чистый двор'!R25+[5]Жилище!R26+[5]Прогресс!R25+'[5]Наш дом'!R26+[5]Уют!R26+[5]Радуга!R25</f>
        <v>1</v>
      </c>
    </row>
    <row r="26" spans="1:18" ht="14.25" customHeight="1" x14ac:dyDescent="0.25">
      <c r="A26" s="28"/>
      <c r="B26" s="31"/>
      <c r="C26" s="19" t="s">
        <v>17</v>
      </c>
      <c r="D26" s="20">
        <f t="shared" ref="D26:D28" si="9">SUM(F26:J26)</f>
        <v>18096.780000000002</v>
      </c>
      <c r="E26" s="20">
        <f>SUM(G26:I26)</f>
        <v>11068.41</v>
      </c>
      <c r="F26" s="20">
        <f>[5]АМЖКУ!F26+[5]СЖКХ!F26+[5]ГРЭС!F26+[5]ЖКХ!F26+[5]ИЖКХ!F26+'[5]Чистый двор'!F26+[5]Жилище!F27+[5]Прогресс!F26+'[5]Наш дом'!F27+[5]Уют!F27+[5]Радуга!F26</f>
        <v>3488.19</v>
      </c>
      <c r="G26" s="20">
        <f>[5]АМЖКУ!G26+[5]СЖКХ!G26+[5]ГРЭС!G26+[5]ЖКХ!G26+[5]ИЖКХ!G26+'[5]Чистый двор'!G26+[5]Жилище!G27+[5]Прогресс!G26+'[5]Наш дом'!G27+[5]Уют!G27+[5]Радуга!G26</f>
        <v>2903.7200000000003</v>
      </c>
      <c r="H26" s="20">
        <f>[5]АМЖКУ!H26+[5]СЖКХ!H26+[5]ГРЭС!H26+[5]ЖКХ!H26+[5]ИЖКХ!H26+'[5]Чистый двор'!H26+[5]Жилище!H27+[5]Прогресс!H26+'[5]Наш дом'!H27+[5]Уют!H27+[5]Радуга!H26</f>
        <v>2535.88</v>
      </c>
      <c r="I26" s="20">
        <f>[5]АМЖКУ!I26+[5]СЖКХ!I26+[5]ГРЭС!I26+[5]ЖКХ!I26+[5]ИЖКХ!I26+'[5]Чистый двор'!I26+[5]Жилище!I27+[5]Прогресс!I26+'[5]Наш дом'!I27+[5]Уют!I27+[5]Радуга!I26</f>
        <v>5628.81</v>
      </c>
      <c r="J26" s="20">
        <f>[5]АМЖКУ!J26+[5]СЖКХ!J26+[5]ГРЭС!J26+[5]ЖКХ!J26+[5]ИЖКХ!J26+'[5]Чистый двор'!J26+[5]Жилище!J27+[5]Прогресс!J26+'[5]Наш дом'!J27+[5]Уют!J27+[5]Радуга!J26</f>
        <v>3540.18</v>
      </c>
      <c r="K26" s="20">
        <f>[5]АМЖКУ!K26+[5]СЖКХ!K26+[5]ГРЭС!K26+[5]ЖКХ!K26+[5]ИЖКХ!K26+'[5]Чистый двор'!K26+[5]Жилище!K27+[5]Прогресс!K26+'[5]Наш дом'!K27+[5]Уют!K27+[5]Радуга!K26</f>
        <v>8</v>
      </c>
      <c r="L26" s="20">
        <f>[5]АМЖКУ!L26+[5]СЖКХ!L26+[5]ГРЭС!L26+[5]ЖКХ!L26+[5]ИЖКХ!L26+'[5]Чистый двор'!L26+[5]Жилище!L27+[5]Прогресс!L26+'[5]Наш дом'!L27+[5]Уют!L27+[5]Радуга!L26</f>
        <v>280.46000000000004</v>
      </c>
      <c r="M26" s="20">
        <f>[5]АМЖКУ!M26+[5]СЖКХ!M26+[5]ГРЭС!M26+[5]ЖКХ!M26+[5]ИЖКХ!M26+'[5]Чистый двор'!M26+[5]Жилище!M27+[5]Прогресс!M26+'[5]Наш дом'!M27+[5]Уют!M27+[5]Радуга!M26</f>
        <v>6</v>
      </c>
      <c r="N26" s="20">
        <f>[5]АМЖКУ!N26+[5]СЖКХ!N26+[5]ГРЭС!N26+[5]ЖКХ!N26+[5]ИЖКХ!N26+'[5]Чистый двор'!N26+[5]Жилище!N27+[5]Прогресс!N26+'[5]Наш дом'!N27+[5]Уют!N27+[5]Радуга!N26</f>
        <v>342.46</v>
      </c>
      <c r="O26" s="20">
        <f>[5]АМЖКУ!O26+[5]СЖКХ!O26+[5]ГРЭС!O26+[5]ЖКХ!O26+[5]ИЖКХ!O26+'[5]Чистый двор'!O26+[5]Жилище!O27+[5]Прогресс!O26+'[5]Наш дом'!O27+[5]Уют!O27+[5]Радуга!O26</f>
        <v>0</v>
      </c>
      <c r="P26" s="20">
        <f>[5]АМЖКУ!P26+[5]СЖКХ!P26+[5]ГРЭС!P26+[5]ЖКХ!P26+[5]ИЖКХ!P26+'[5]Чистый двор'!P26+[5]Жилище!P27+[5]Прогресс!P26+'[5]Наш дом'!P27+[5]Уют!P27+[5]Радуга!P26</f>
        <v>0</v>
      </c>
      <c r="Q26" s="20">
        <f>[5]АМЖКУ!Q26+[5]СЖКХ!Q26+[5]ГРЭС!Q26+[5]ЖКХ!Q26+[5]ИЖКХ!Q26+'[5]Чистый двор'!Q26+[5]Жилище!Q27+[5]Прогресс!Q26+'[5]Наш дом'!Q27+[5]Уют!Q27+[5]Радуга!Q26</f>
        <v>215.4</v>
      </c>
      <c r="R26" s="20">
        <f>[5]АМЖКУ!R26+[5]СЖКХ!R26+[5]ГРЭС!R26+[5]ЖКХ!R26+[5]ИЖКХ!R26+'[5]Чистый двор'!R26+[5]Жилище!R27+[5]Прогресс!R26+'[5]Наш дом'!R27+[5]Уют!R27+[5]Радуга!R26</f>
        <v>0</v>
      </c>
    </row>
    <row r="27" spans="1:18" ht="14.25" customHeight="1" x14ac:dyDescent="0.25">
      <c r="A27" s="28"/>
      <c r="B27" s="31"/>
      <c r="C27" s="19" t="s">
        <v>18</v>
      </c>
      <c r="D27" s="20">
        <f t="shared" si="9"/>
        <v>0</v>
      </c>
      <c r="E27" s="20">
        <f t="shared" ref="E27" si="10">SUM(G27:I27)</f>
        <v>0</v>
      </c>
      <c r="F27" s="20">
        <f>[5]АМЖКУ!F27+[5]СЖКХ!F27+[5]ГРЭС!F27+[5]ЖКХ!F27+[5]ИЖКХ!F27+'[5]Чистый двор'!F27+[5]Жилище!F28+[5]Прогресс!F27+'[5]Наш дом'!F28+[5]Уют!F28+[5]Радуга!F27</f>
        <v>0</v>
      </c>
      <c r="G27" s="20">
        <f>[5]АМЖКУ!G27+[5]СЖКХ!G27+[5]ГРЭС!G27+[5]ЖКХ!G27+[5]ИЖКХ!G27+'[5]Чистый двор'!G27+[5]Жилище!G28+[5]Прогресс!G27+'[5]Наш дом'!G28+[5]Уют!G28+[5]Радуга!G27</f>
        <v>0</v>
      </c>
      <c r="H27" s="20">
        <f>[5]АМЖКУ!H27+[5]СЖКХ!H27+[5]ГРЭС!H27+[5]ЖКХ!H27+[5]ИЖКХ!H27+'[5]Чистый двор'!H27+[5]Жилище!H28+[5]Прогресс!H27+'[5]Наш дом'!H28+[5]Уют!H28+[5]Радуга!H27</f>
        <v>0</v>
      </c>
      <c r="I27" s="20">
        <f>[5]АМЖКУ!I27+[5]СЖКХ!I27+[5]ГРЭС!I27+[5]ЖКХ!I27+[5]ИЖКХ!I27+'[5]Чистый двор'!I27+[5]Жилище!I28+[5]Прогресс!I27+'[5]Наш дом'!I28+[5]Уют!I28+[5]Радуга!I27</f>
        <v>0</v>
      </c>
      <c r="J27" s="20">
        <f>[5]АМЖКУ!J27+[5]СЖКХ!J27+[5]ГРЭС!J27+[5]ЖКХ!J27+[5]ИЖКХ!J27+'[5]Чистый двор'!J27+[5]Жилище!J28+[5]Прогресс!J27+'[5]Наш дом'!J28+[5]Уют!J28+[5]Радуга!J27</f>
        <v>0</v>
      </c>
      <c r="K27" s="20">
        <f>[5]АМЖКУ!K27+[5]СЖКХ!K27+[5]ГРЭС!K27+[5]ЖКХ!K27+[5]ИЖКХ!K27+'[5]Чистый двор'!K27+[5]Жилище!K28+[5]Прогресс!K27+'[5]Наш дом'!K28+[5]Уют!K28+[5]Радуга!K27</f>
        <v>0</v>
      </c>
      <c r="L27" s="20">
        <f>[5]АМЖКУ!L27+[5]СЖКХ!L27+[5]ГРЭС!L27+[5]ЖКХ!L27+[5]ИЖКХ!L27+'[5]Чистый двор'!L27+[5]Жилище!L28+[5]Прогресс!L27+'[5]Наш дом'!L28+[5]Уют!L28+[5]Радуга!L27</f>
        <v>0</v>
      </c>
      <c r="M27" s="20">
        <f>[5]АМЖКУ!M27+[5]СЖКХ!M27+[5]ГРЭС!M27+[5]ЖКХ!M27+[5]ИЖКХ!M27+'[5]Чистый двор'!M27+[5]Жилище!M28+[5]Прогресс!M27+'[5]Наш дом'!M28+[5]Уют!M28+[5]Радуга!M27</f>
        <v>0</v>
      </c>
      <c r="N27" s="20">
        <f>[5]АМЖКУ!N27+[5]СЖКХ!N27+[5]ГРЭС!N27+[5]ЖКХ!N27+[5]ИЖКХ!N27+'[5]Чистый двор'!N27+[5]Жилище!N28+[5]Прогресс!N27+'[5]Наш дом'!N28+[5]Уют!N28+[5]Радуга!N27</f>
        <v>0</v>
      </c>
      <c r="O27" s="20">
        <f>[5]АМЖКУ!O27+[5]СЖКХ!O27+[5]ГРЭС!O27+[5]ЖКХ!O27+[5]ИЖКХ!O27+'[5]Чистый двор'!O27+[5]Жилище!O28+[5]Прогресс!O27+'[5]Наш дом'!O28+[5]Уют!O28+[5]Радуга!O27</f>
        <v>0</v>
      </c>
      <c r="P27" s="20">
        <f>[5]АМЖКУ!P27+[5]СЖКХ!P27+[5]ГРЭС!P27+[5]ЖКХ!P27+[5]ИЖКХ!P27+'[5]Чистый двор'!P27+[5]Жилище!P28+[5]Прогресс!P27+'[5]Наш дом'!P28+[5]Уют!P28+[5]Радуга!P27</f>
        <v>0</v>
      </c>
      <c r="Q27" s="20">
        <f>[5]АМЖКУ!Q27+[5]СЖКХ!Q27+[5]ГРЭС!Q27+[5]ЖКХ!Q27+[5]ИЖКХ!Q27+'[5]Чистый двор'!Q27+[5]Жилище!Q28+[5]Прогресс!Q27+'[5]Наш дом'!Q28+[5]Уют!Q28+[5]Радуга!Q27</f>
        <v>0</v>
      </c>
      <c r="R27" s="20">
        <f>[5]АМЖКУ!R27+[5]СЖКХ!R27+[5]ГРЭС!R27+[5]ЖКХ!R27+[5]ИЖКХ!R27+'[5]Чистый двор'!R27+[5]Жилище!R28+[5]Прогресс!R27+'[5]Наш дом'!R28+[5]Уют!R28+[5]Радуга!R27</f>
        <v>0</v>
      </c>
    </row>
    <row r="28" spans="1:18" ht="14.25" customHeight="1" x14ac:dyDescent="0.25">
      <c r="A28" s="28"/>
      <c r="B28" s="31"/>
      <c r="C28" s="19" t="s">
        <v>19</v>
      </c>
      <c r="D28" s="20">
        <f t="shared" si="9"/>
        <v>60954.569999999992</v>
      </c>
      <c r="E28" s="20">
        <f>SUM(G28:I28)</f>
        <v>45863.159999999996</v>
      </c>
      <c r="F28" s="20">
        <f>[5]АМЖКУ!F28+[5]СЖКХ!F28+[5]ГРЭС!F28+[5]ЖКХ!F28+[5]ИЖКХ!F28+'[5]Чистый двор'!F28+[5]Жилище!F29+[5]Прогресс!F28+'[5]Наш дом'!F29+[5]Уют!F29+[5]Радуга!F28</f>
        <v>1951.7500000000002</v>
      </c>
      <c r="G28" s="20">
        <f>[5]АМЖКУ!G28+[5]СЖКХ!G28+[5]ГРЭС!G28+[5]ЖКХ!G28+[5]ИЖКХ!G28+'[5]Чистый двор'!G28+[5]Жилище!G29+[5]Прогресс!G28+'[5]Наш дом'!G29+[5]Уют!G29+[5]Радуга!G28</f>
        <v>940.45999999999992</v>
      </c>
      <c r="H28" s="20">
        <f>[5]АМЖКУ!H28+[5]СЖКХ!H28+[5]ГРЭС!H28+[5]ЖКХ!H28+[5]ИЖКХ!H28+'[5]Чистый двор'!H28+[5]Жилище!H29+[5]Прогресс!H28+'[5]Наш дом'!H29+[5]Уют!H29+[5]Радуга!H28</f>
        <v>35231.199999999997</v>
      </c>
      <c r="I28" s="20">
        <f>[5]АМЖКУ!I28+[5]СЖКХ!I28+[5]ГРЭС!I28+[5]ЖКХ!I28+[5]ИЖКХ!I28+'[5]Чистый двор'!I28+[5]Жилище!I29+[5]Прогресс!I28+'[5]Наш дом'!I29+[5]Уют!I29+[5]Радуга!I28</f>
        <v>9691.5</v>
      </c>
      <c r="J28" s="20">
        <f>[5]АМЖКУ!J28+[5]СЖКХ!J28+[5]ГРЭС!J28+[5]ЖКХ!J28+[5]ИЖКХ!J28+'[5]Чистый двор'!J28+[5]Жилище!J29+[5]Прогресс!J28+'[5]Наш дом'!J29+[5]Уют!J29+[5]Радуга!J28</f>
        <v>13139.66</v>
      </c>
      <c r="K28" s="20">
        <f>[5]АМЖКУ!K28+[5]СЖКХ!K28+[5]ГРЭС!K28+[5]ЖКХ!K28+[5]ИЖКХ!K28+'[5]Чистый двор'!K28+[5]Жилище!K29+[5]Прогресс!K28+'[5]Наш дом'!K29+[5]Уют!K29+[5]Радуга!K28</f>
        <v>0</v>
      </c>
      <c r="L28" s="20">
        <f>[5]АМЖКУ!L28+[5]СЖКХ!L28+[5]ГРЭС!L28+[5]ЖКХ!L28+[5]ИЖКХ!L28+'[5]Чистый двор'!L28+[5]Жилище!L29+[5]Прогресс!L28+'[5]Наш дом'!L29+[5]Уют!L29+[5]Радуга!L28</f>
        <v>0</v>
      </c>
      <c r="M28" s="20">
        <f>[5]АМЖКУ!M28+[5]СЖКХ!M28+[5]ГРЭС!M28+[5]ЖКХ!M28+[5]ИЖКХ!M28+'[5]Чистый двор'!M28+[5]Жилище!M29+[5]Прогресс!M28+'[5]Наш дом'!M29+[5]Уют!M29+[5]Радуга!M28</f>
        <v>0</v>
      </c>
      <c r="N28" s="20">
        <f>[5]АМЖКУ!N28+[5]СЖКХ!N28+[5]ГРЭС!N28+[5]ЖКХ!N28+[5]ИЖКХ!N28+'[5]Чистый двор'!N28+[5]Жилище!N29+[5]Прогресс!N28+'[5]Наш дом'!N29+[5]Уют!N29+[5]Радуга!N28</f>
        <v>0</v>
      </c>
      <c r="O28" s="20">
        <f>[5]АМЖКУ!O28+[5]СЖКХ!O28+[5]ГРЭС!O28+[5]ЖКХ!O28+[5]ИЖКХ!O28+'[5]Чистый двор'!O28+[5]Жилище!O29+[5]Прогресс!O28+'[5]Наш дом'!O29+[5]Уют!O29+[5]Радуга!O28</f>
        <v>0</v>
      </c>
      <c r="P28" s="20">
        <f>[5]АМЖКУ!P28+[5]СЖКХ!P28+[5]ГРЭС!P28+[5]ЖКХ!P28+[5]ИЖКХ!P28+'[5]Чистый двор'!P28+[5]Жилище!P29+[5]Прогресс!P28+'[5]Наш дом'!P29+[5]Уют!P29+[5]Радуга!P28</f>
        <v>0</v>
      </c>
      <c r="Q28" s="20">
        <f>[5]АМЖКУ!Q28+[5]СЖКХ!Q28+[5]ГРЭС!Q28+[5]ЖКХ!Q28+[5]ИЖКХ!Q28+'[5]Чистый двор'!Q28+[5]Жилище!Q29+[5]Прогресс!Q28+'[5]Наш дом'!Q29+[5]Уют!Q29+[5]Радуга!Q28</f>
        <v>0</v>
      </c>
      <c r="R28" s="20">
        <f>[5]АМЖКУ!R28+[5]СЖКХ!R28+[5]ГРЭС!R28+[5]ЖКХ!R28+[5]ИЖКХ!R28+'[5]Чистый двор'!R28+[5]Жилище!R29+[5]Прогресс!R28+'[5]Наш дом'!R29+[5]Уют!R29+[5]Радуга!R28</f>
        <v>0</v>
      </c>
    </row>
    <row r="29" spans="1:18" ht="14.25" customHeight="1" x14ac:dyDescent="0.25">
      <c r="A29" s="29"/>
      <c r="B29" s="31"/>
      <c r="C29" s="13" t="s">
        <v>7</v>
      </c>
      <c r="D29" s="22">
        <f>D22+D23+D28</f>
        <v>236251.92212</v>
      </c>
      <c r="E29" s="22">
        <f>E22+E23+E28</f>
        <v>155739.10312000001</v>
      </c>
      <c r="F29" s="22">
        <f t="shared" ref="F29:R29" si="11">F22+F23+F28</f>
        <v>36991.008999999998</v>
      </c>
      <c r="G29" s="22">
        <f t="shared" si="11"/>
        <v>34233.662339999995</v>
      </c>
      <c r="H29" s="22">
        <f t="shared" si="11"/>
        <v>68533.809269999998</v>
      </c>
      <c r="I29" s="22">
        <f t="shared" si="11"/>
        <v>52971.631509999999</v>
      </c>
      <c r="J29" s="22">
        <f t="shared" si="11"/>
        <v>43521.81</v>
      </c>
      <c r="K29" s="22">
        <f t="shared" si="11"/>
        <v>4471</v>
      </c>
      <c r="L29" s="22">
        <f t="shared" si="11"/>
        <v>48982.549999999996</v>
      </c>
      <c r="M29" s="22">
        <f t="shared" si="11"/>
        <v>1654</v>
      </c>
      <c r="N29" s="22">
        <f t="shared" si="11"/>
        <v>39027.68</v>
      </c>
      <c r="O29" s="22">
        <f t="shared" si="11"/>
        <v>101</v>
      </c>
      <c r="P29" s="22">
        <f>P22+P23+P28</f>
        <v>6489.4030000000002</v>
      </c>
      <c r="Q29" s="22">
        <f t="shared" si="11"/>
        <v>8222.9480000000003</v>
      </c>
      <c r="R29" s="22">
        <f t="shared" si="11"/>
        <v>1</v>
      </c>
    </row>
    <row r="30" spans="1:18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0.25" x14ac:dyDescent="0.3">
      <c r="A32" s="39" t="s">
        <v>32</v>
      </c>
      <c r="B32" s="39"/>
      <c r="C32" s="5"/>
      <c r="D32" s="5"/>
      <c r="E32" s="6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7" t="s">
        <v>3</v>
      </c>
    </row>
    <row r="33" spans="1:18" x14ac:dyDescent="0.25">
      <c r="A33" s="32" t="s">
        <v>13</v>
      </c>
      <c r="B33" s="32" t="s">
        <v>4</v>
      </c>
      <c r="C33" s="33" t="s">
        <v>0</v>
      </c>
      <c r="D33" s="30" t="s">
        <v>5</v>
      </c>
      <c r="E33" s="30" t="s">
        <v>6</v>
      </c>
      <c r="F33" s="36" t="s">
        <v>1</v>
      </c>
      <c r="G33" s="37"/>
      <c r="H33" s="37"/>
      <c r="I33" s="38"/>
      <c r="J33" s="33" t="s">
        <v>12</v>
      </c>
      <c r="K33" s="32" t="s">
        <v>20</v>
      </c>
      <c r="L33" s="32"/>
      <c r="M33" s="32" t="s">
        <v>21</v>
      </c>
      <c r="N33" s="32"/>
      <c r="O33" s="32" t="s">
        <v>22</v>
      </c>
      <c r="P33" s="32"/>
      <c r="Q33" s="32" t="s">
        <v>23</v>
      </c>
      <c r="R33" s="32" t="s">
        <v>29</v>
      </c>
    </row>
    <row r="34" spans="1:18" ht="90" x14ac:dyDescent="0.25">
      <c r="A34" s="32"/>
      <c r="B34" s="32"/>
      <c r="C34" s="34"/>
      <c r="D34" s="30"/>
      <c r="E34" s="30"/>
      <c r="F34" s="18" t="s">
        <v>8</v>
      </c>
      <c r="G34" s="18" t="s">
        <v>9</v>
      </c>
      <c r="H34" s="18" t="s">
        <v>10</v>
      </c>
      <c r="I34" s="18" t="s">
        <v>11</v>
      </c>
      <c r="J34" s="34"/>
      <c r="K34" s="14" t="s">
        <v>24</v>
      </c>
      <c r="L34" s="18" t="s">
        <v>25</v>
      </c>
      <c r="M34" s="14" t="s">
        <v>26</v>
      </c>
      <c r="N34" s="18" t="s">
        <v>27</v>
      </c>
      <c r="O34" s="14" t="s">
        <v>26</v>
      </c>
      <c r="P34" s="18" t="s">
        <v>27</v>
      </c>
      <c r="Q34" s="32"/>
      <c r="R34" s="32"/>
    </row>
    <row r="35" spans="1:18" x14ac:dyDescent="0.25">
      <c r="A35" s="11">
        <v>1</v>
      </c>
      <c r="B35" s="12">
        <v>2</v>
      </c>
      <c r="C35" s="11">
        <v>3</v>
      </c>
      <c r="D35" s="11">
        <v>4</v>
      </c>
      <c r="E35" s="12">
        <v>5</v>
      </c>
      <c r="F35" s="11">
        <v>6</v>
      </c>
      <c r="G35" s="11">
        <v>7</v>
      </c>
      <c r="H35" s="12">
        <v>8</v>
      </c>
      <c r="I35" s="11">
        <v>9</v>
      </c>
      <c r="J35" s="11">
        <v>10</v>
      </c>
      <c r="K35" s="12">
        <v>11</v>
      </c>
      <c r="L35" s="11">
        <v>12</v>
      </c>
      <c r="M35" s="11">
        <v>13</v>
      </c>
      <c r="N35" s="12">
        <v>14</v>
      </c>
      <c r="O35" s="11">
        <v>15</v>
      </c>
      <c r="P35" s="11">
        <v>16</v>
      </c>
      <c r="Q35" s="12">
        <v>17</v>
      </c>
      <c r="R35" s="11">
        <v>18</v>
      </c>
    </row>
    <row r="36" spans="1:18" ht="24.75" customHeight="1" x14ac:dyDescent="0.25">
      <c r="A36" s="27"/>
      <c r="B36" s="31"/>
      <c r="C36" s="19" t="s">
        <v>14</v>
      </c>
      <c r="D36" s="20">
        <f>SUM(F36:J36)</f>
        <v>3235.5513100000003</v>
      </c>
      <c r="E36" s="20">
        <f t="shared" ref="E36" si="12">SUM(G36:J36)</f>
        <v>0</v>
      </c>
      <c r="F36" s="24">
        <f>[5]АМЖКУ!F36+[5]СЖКХ!F36+[5]ГРЭС!F36+[5]ЖКХ!E36+[5]ИЖКХ!E36+[5]Прогресс!F36</f>
        <v>3235.5513100000003</v>
      </c>
      <c r="G36" s="24"/>
      <c r="H36" s="24"/>
      <c r="I36" s="24"/>
      <c r="J36" s="24"/>
      <c r="K36" s="26"/>
      <c r="L36" s="26"/>
      <c r="M36" s="26"/>
      <c r="N36" s="26"/>
      <c r="O36" s="26"/>
      <c r="P36" s="26"/>
      <c r="Q36" s="26"/>
      <c r="R36" s="26"/>
    </row>
    <row r="37" spans="1:18" ht="24.75" customHeight="1" x14ac:dyDescent="0.25">
      <c r="A37" s="28"/>
      <c r="B37" s="31"/>
      <c r="C37" s="19" t="s">
        <v>28</v>
      </c>
      <c r="D37" s="20">
        <f>D38</f>
        <v>142294.36823000002</v>
      </c>
      <c r="E37" s="20">
        <f>SUM(G37:I37)</f>
        <v>93610.558229999995</v>
      </c>
      <c r="F37" s="20">
        <f t="shared" ref="F37:R37" si="13">F38</f>
        <v>16193.609999999999</v>
      </c>
      <c r="G37" s="20">
        <f t="shared" si="13"/>
        <v>23694.468929999999</v>
      </c>
      <c r="H37" s="20">
        <f t="shared" si="13"/>
        <v>29858.579300000009</v>
      </c>
      <c r="I37" s="20">
        <f t="shared" si="13"/>
        <v>40057.509999999995</v>
      </c>
      <c r="J37" s="20">
        <f t="shared" si="13"/>
        <v>32490.2</v>
      </c>
      <c r="K37" s="20">
        <f t="shared" si="13"/>
        <v>1330</v>
      </c>
      <c r="L37" s="20">
        <f t="shared" si="13"/>
        <v>24575.97</v>
      </c>
      <c r="M37" s="20">
        <f t="shared" si="13"/>
        <v>767</v>
      </c>
      <c r="N37" s="20">
        <f t="shared" si="13"/>
        <v>21993.16</v>
      </c>
      <c r="O37" s="20">
        <f t="shared" si="13"/>
        <v>324</v>
      </c>
      <c r="P37" s="20">
        <f t="shared" si="13"/>
        <v>18563.16</v>
      </c>
      <c r="Q37" s="20">
        <f t="shared" si="13"/>
        <v>10170.566000000001</v>
      </c>
      <c r="R37" s="20">
        <f t="shared" si="13"/>
        <v>0</v>
      </c>
    </row>
    <row r="38" spans="1:18" ht="24.75" customHeight="1" x14ac:dyDescent="0.25">
      <c r="A38" s="28"/>
      <c r="B38" s="31"/>
      <c r="C38" s="19" t="s">
        <v>15</v>
      </c>
      <c r="D38" s="20">
        <f>D39+D40+D41</f>
        <v>142294.36823000002</v>
      </c>
      <c r="E38" s="20">
        <f>SUM(G38:I38)</f>
        <v>93610.558229999995</v>
      </c>
      <c r="F38" s="20">
        <f t="shared" ref="F38:R38" si="14">F39+F40+F41</f>
        <v>16193.609999999999</v>
      </c>
      <c r="G38" s="20">
        <f t="shared" si="14"/>
        <v>23694.468929999999</v>
      </c>
      <c r="H38" s="20">
        <f t="shared" si="14"/>
        <v>29858.579300000009</v>
      </c>
      <c r="I38" s="20">
        <f t="shared" si="14"/>
        <v>40057.509999999995</v>
      </c>
      <c r="J38" s="20">
        <f t="shared" si="14"/>
        <v>32490.2</v>
      </c>
      <c r="K38" s="20">
        <f t="shared" si="14"/>
        <v>1330</v>
      </c>
      <c r="L38" s="20">
        <f t="shared" si="14"/>
        <v>24575.97</v>
      </c>
      <c r="M38" s="20">
        <f t="shared" si="14"/>
        <v>767</v>
      </c>
      <c r="N38" s="20">
        <f t="shared" si="14"/>
        <v>21993.16</v>
      </c>
      <c r="O38" s="20">
        <f t="shared" si="14"/>
        <v>324</v>
      </c>
      <c r="P38" s="20">
        <f t="shared" si="14"/>
        <v>18563.16</v>
      </c>
      <c r="Q38" s="20">
        <f t="shared" si="14"/>
        <v>10170.566000000001</v>
      </c>
      <c r="R38" s="20">
        <f t="shared" si="14"/>
        <v>0</v>
      </c>
    </row>
    <row r="39" spans="1:18" ht="24.75" customHeight="1" x14ac:dyDescent="0.25">
      <c r="A39" s="28"/>
      <c r="B39" s="31"/>
      <c r="C39" s="19" t="s">
        <v>16</v>
      </c>
      <c r="D39" s="20">
        <f>SUM(F39:J39)</f>
        <v>122536.64823000001</v>
      </c>
      <c r="E39" s="20">
        <f>SUM(G39:I39)</f>
        <v>78539.768230000001</v>
      </c>
      <c r="F39" s="20">
        <f>[5]АМЖКУ!F39+[5]СЖКХ!F39+[5]ГРЭС!F39+[5]ЖКХ!F39+[5]ИЖКХ!F39+'[5]Чистый двор'!F39+[5]Жилище!F40+[5]Прогресс!F39+'[5]Наш дом'!F40+[5]Уют!F40+[5]Радуга!F39</f>
        <v>15011.96</v>
      </c>
      <c r="G39" s="20">
        <f>[5]АМЖКУ!G39+[5]СЖКХ!G39+[5]ГРЭС!G39+[5]ЖКХ!G39+[5]ИЖКХ!G39+'[5]Чистый двор'!G39+[5]Жилище!G40+[5]Прогресс!G39+'[5]Наш дом'!G40+[5]Уют!G40+[5]Радуга!G39</f>
        <v>20895.978929999997</v>
      </c>
      <c r="H39" s="20">
        <f>[5]АМЖКУ!H39+[5]СЖКХ!H39+[5]ГРЭС!H39+[5]ЖКХ!H39+[5]ИЖКХ!H39+'[5]Чистый двор'!H39+[5]Жилище!H40+[5]Прогресс!H39+'[5]Наш дом'!H40+[5]Уют!H40+[5]Радуга!H39</f>
        <v>27045.409300000007</v>
      </c>
      <c r="I39" s="20">
        <f>[5]АМЖКУ!I39+[5]СЖКХ!I39+[5]ГРЭС!I39+[5]ЖКХ!I39+[5]ИЖКХ!I39+'[5]Чистый двор'!I39+[5]Жилище!I40+[5]Прогресс!I39+'[5]Наш дом'!I40+[5]Уют!I40+[5]Радуга!I39</f>
        <v>30598.379999999997</v>
      </c>
      <c r="J39" s="20">
        <f>[5]АМЖКУ!J39+[5]СЖКХ!J39+[5]ГРЭС!J39+[5]ЖКХ!J39+[5]ИЖКХ!J39+'[5]Чистый двор'!J39+[5]Жилище!J40+[5]Прогресс!J39+'[5]Наш дом'!J40+[5]Уют!J40+[5]Радуга!J39</f>
        <v>28984.920000000002</v>
      </c>
      <c r="K39" s="20">
        <f>[5]АМЖКУ!K39+[5]СЖКХ!K39+[5]ГРЭС!K39+[5]ЖКХ!K39+[5]ИЖКХ!K39+'[5]Чистый двор'!K39+[5]Жилище!K40+[5]Прогресс!K39+'[5]Наш дом'!K40+[5]Уют!K40+[5]Радуга!K39</f>
        <v>1323</v>
      </c>
      <c r="L39" s="20">
        <f>[5]АМЖКУ!L39+[5]СЖКХ!L39+[5]ГРЭС!L39+[5]ЖКХ!L39+[5]ИЖКХ!L39+'[5]Чистый двор'!L39+[5]Жилище!L40+[5]Прогресс!L39+'[5]Наш дом'!L40+[5]Уют!L40+[5]Радуга!L39</f>
        <v>24130.97</v>
      </c>
      <c r="M39" s="20">
        <f>[5]АМЖКУ!M39+[5]СЖКХ!M39+[5]ГРЭС!M39+[5]ЖКХ!M39+[5]ИЖКХ!M39+'[5]Чистый двор'!M39+[5]Жилище!M40+[5]Прогресс!M39+'[5]Наш дом'!M40+[5]Уют!M40+[5]Радуга!M39</f>
        <v>767</v>
      </c>
      <c r="N39" s="20">
        <f>[5]АМЖКУ!N39+[5]СЖКХ!N39+[5]ГРЭС!N39+[5]ЖКХ!N39+[5]ИЖКХ!N39+'[5]Чистый двор'!N39+[5]Жилище!N40+[5]Прогресс!N39+'[5]Наш дом'!N40+[5]Уют!N40+[5]Радуга!N39</f>
        <v>21993.16</v>
      </c>
      <c r="O39" s="20">
        <f>[5]АМЖКУ!O39+[5]СЖКХ!O39+[5]ГРЭС!O39+[5]ЖКХ!O39+[5]ИЖКХ!O39+'[5]Чистый двор'!O39+[5]Жилище!O40+[5]Прогресс!O39+'[5]Наш дом'!O40+[5]Уют!O40+[5]Радуга!O39</f>
        <v>324</v>
      </c>
      <c r="P39" s="20">
        <f>[5]АМЖКУ!P39+[5]СЖКХ!P39+[5]ГРЭС!P39+[5]ЖКХ!P39+[5]ИЖКХ!P39+'[5]Чистый двор'!P39+[5]Жилище!P40+[5]Прогресс!P39+'[5]Наш дом'!P40+[5]Уют!P40+[5]Радуга!P39</f>
        <v>18563.16</v>
      </c>
      <c r="Q39" s="20">
        <f>[5]АМЖКУ!Q39+[5]СЖКХ!Q39+[5]ГРЭС!Q39+[5]ЖКХ!Q39+[5]ИЖКХ!Q39+'[5]Чистый двор'!Q39+[5]Жилище!Q40+[5]Прогресс!Q39+'[5]Наш дом'!Q40+[5]Уют!Q40+[5]Радуга!Q39</f>
        <v>10170.566000000001</v>
      </c>
      <c r="R39" s="20">
        <f>[5]АМЖКУ!R39+[5]СЖКХ!R39+[5]ГРЭС!R39+[5]ЖКХ!R39+[5]ИЖКХ!R39+'[5]Чистый двор'!R39+[5]Жилище!R40+[5]Прогресс!R39+'[5]Наш дом'!R40+[5]Уют!R40+[5]Радуга!R39</f>
        <v>0</v>
      </c>
    </row>
    <row r="40" spans="1:18" ht="24.75" customHeight="1" x14ac:dyDescent="0.25">
      <c r="A40" s="28"/>
      <c r="B40" s="31"/>
      <c r="C40" s="19" t="s">
        <v>17</v>
      </c>
      <c r="D40" s="20">
        <f t="shared" ref="D40:D42" si="15">SUM(F40:J40)</f>
        <v>19757.72</v>
      </c>
      <c r="E40" s="20">
        <f>SUM(G40:I40)</f>
        <v>15070.79</v>
      </c>
      <c r="F40" s="20">
        <f>[5]АМЖКУ!F40+[5]СЖКХ!F40+[5]ГРЭС!F40+[5]ЖКХ!F40+[5]ИЖКХ!F40+'[5]Чистый двор'!F40+[5]Жилище!F41+[5]Прогресс!F40+'[5]Наш дом'!F41+[5]Уют!F41+[5]Радуга!F40</f>
        <v>1181.6500000000001</v>
      </c>
      <c r="G40" s="20">
        <f>[5]АМЖКУ!G40+[5]СЖКХ!G40+[5]ГРЭС!G40+[5]ЖКХ!G40+[5]ИЖКХ!G40+'[5]Чистый двор'!G40+[5]Жилище!G41+[5]Прогресс!G40+'[5]Наш дом'!G41+[5]Уют!G41+[5]Радуга!G40</f>
        <v>2798.4900000000002</v>
      </c>
      <c r="H40" s="20">
        <f>[5]АМЖКУ!H40+[5]СЖКХ!H40+[5]ГРЭС!H40+[5]ЖКХ!H40+[5]ИЖКХ!H40+'[5]Чистый двор'!H40+[5]Жилище!H41+[5]Прогресс!H40+'[5]Наш дом'!H41+[5]Уют!H41+[5]Радуга!H40</f>
        <v>2813.1700000000005</v>
      </c>
      <c r="I40" s="20">
        <f>[5]АМЖКУ!I40+[5]СЖКХ!I40+[5]ГРЭС!I40+[5]ЖКХ!I40+[5]ИЖКХ!I40+'[5]Чистый двор'!I40+[5]Жилище!I41+[5]Прогресс!I40+'[5]Наш дом'!I41+[5]Уют!I41+[5]Радуга!I40</f>
        <v>9459.130000000001</v>
      </c>
      <c r="J40" s="20">
        <f>[5]АМЖКУ!J40+[5]СЖКХ!J40+[5]ГРЭС!J40+[5]ЖКХ!J40+[5]ИЖКХ!J40+'[5]Чистый двор'!J40+[5]Жилище!J41+[5]Прогресс!J40+'[5]Наш дом'!J41+[5]Уют!J41+[5]Радуга!J40</f>
        <v>3505.28</v>
      </c>
      <c r="K40" s="20">
        <f>[5]АМЖКУ!K40+[5]СЖКХ!K40+[5]ГРЭС!K40+[5]ЖКХ!K40+[5]ИЖКХ!K40+'[5]Чистый двор'!K40+[5]Жилище!K41+[5]Прогресс!K40+'[5]Наш дом'!K41+[5]Уют!K41+[5]Радуга!K40</f>
        <v>7</v>
      </c>
      <c r="L40" s="20">
        <f>[5]АМЖКУ!L40+[5]СЖКХ!L40+[5]ГРЭС!L40+[5]ЖКХ!L40+[5]ИЖКХ!L40+'[5]Чистый двор'!L40+[5]Жилище!L41+[5]Прогресс!L40+'[5]Наш дом'!L41+[5]Уют!L41+[5]Радуга!L40</f>
        <v>445</v>
      </c>
      <c r="M40" s="20">
        <f>[5]АМЖКУ!M40+[5]СЖКХ!M40+[5]ГРЭС!M40+[5]ЖКХ!M40+[5]ИЖКХ!M40+'[5]Чистый двор'!M40+[5]Жилище!M41+[5]Прогресс!M40+'[5]Наш дом'!M41+[5]Уют!M41+[5]Радуга!M40</f>
        <v>0</v>
      </c>
      <c r="N40" s="20">
        <f>[5]АМЖКУ!N40+[5]СЖКХ!N40+[5]ГРЭС!N40+[5]ЖКХ!N40+[5]ИЖКХ!N40+'[5]Чистый двор'!N40+[5]Жилище!N41+[5]Прогресс!N40+'[5]Наш дом'!N41+[5]Уют!N41+[5]Радуга!N40</f>
        <v>0</v>
      </c>
      <c r="O40" s="20">
        <f>[5]АМЖКУ!O40+[5]СЖКХ!O40+[5]ГРЭС!O40+[5]ЖКХ!O40+[5]ИЖКХ!O40+'[5]Чистый двор'!O40+[5]Жилище!O41+[5]Прогресс!O40+'[5]Наш дом'!O41+[5]Уют!O41+[5]Радуга!O40</f>
        <v>0</v>
      </c>
      <c r="P40" s="20">
        <f>[5]АМЖКУ!P40+[5]СЖКХ!P40+[5]ГРЭС!P40+[5]ЖКХ!P40+[5]ИЖКХ!P40+'[5]Чистый двор'!P40+[5]Жилище!P41+[5]Прогресс!P40+'[5]Наш дом'!P41+[5]Уют!P41+[5]Радуга!P40</f>
        <v>0</v>
      </c>
      <c r="Q40" s="20">
        <f>[5]АМЖКУ!Q40+[5]СЖКХ!Q40+[5]ГРЭС!Q40+[5]ЖКХ!Q40+[5]ИЖКХ!Q40+'[5]Чистый двор'!Q40+[5]Жилище!Q41+[5]Прогресс!Q40+'[5]Наш дом'!Q41+[5]Уют!Q41+[5]Радуга!Q40</f>
        <v>0</v>
      </c>
      <c r="R40" s="20">
        <f>[5]АМЖКУ!R40+[5]СЖКХ!R40+[5]ГРЭС!R40+[5]ЖКХ!R40+[5]ИЖКХ!R40+'[5]Чистый двор'!R40+[5]Жилище!R41+[5]Прогресс!R40+'[5]Наш дом'!R41+[5]Уют!R41+[5]Радуга!R40</f>
        <v>0</v>
      </c>
    </row>
    <row r="41" spans="1:18" ht="29.25" customHeight="1" x14ac:dyDescent="0.25">
      <c r="A41" s="28"/>
      <c r="B41" s="31"/>
      <c r="C41" s="19" t="s">
        <v>18</v>
      </c>
      <c r="D41" s="20">
        <f t="shared" si="15"/>
        <v>0</v>
      </c>
      <c r="E41" s="20">
        <f t="shared" ref="E41" si="16">SUM(G41:I41)</f>
        <v>0</v>
      </c>
      <c r="F41" s="20">
        <f>[5]АМЖКУ!F41+[5]СЖКХ!F41+[5]ГРЭС!F41+[5]ЖКХ!F41+[5]ИЖКХ!F41+'[5]Чистый двор'!F41+[5]Жилище!F42+[5]Прогресс!F41+'[5]Наш дом'!F42+[5]Уют!F42+[5]Радуга!F41</f>
        <v>0</v>
      </c>
      <c r="G41" s="20">
        <f>[5]АМЖКУ!G41+[5]СЖКХ!G41+[5]ГРЭС!G41+[5]ЖКХ!G41+[5]ИЖКХ!G41+'[5]Чистый двор'!G41+[5]Жилище!G42+[5]Прогресс!G41+'[5]Наш дом'!G42+[5]Уют!G42+[5]Радуга!G41</f>
        <v>0</v>
      </c>
      <c r="H41" s="20">
        <f>[5]АМЖКУ!H41+[5]СЖКХ!H41+[5]ГРЭС!H41+[5]ЖКХ!H41+[5]ИЖКХ!H41+'[5]Чистый двор'!H41+[5]Жилище!H42+[5]Прогресс!H41+'[5]Наш дом'!H42+[5]Уют!H42+[5]Радуга!H41</f>
        <v>0</v>
      </c>
      <c r="I41" s="20">
        <f>[5]АМЖКУ!I41+[5]СЖКХ!I41+[5]ГРЭС!I41+[5]ЖКХ!I41+[5]ИЖКХ!I41+'[5]Чистый двор'!I41+[5]Жилище!I42+[5]Прогресс!I41+'[5]Наш дом'!I42+[5]Уют!I42+[5]Радуга!I41</f>
        <v>0</v>
      </c>
      <c r="J41" s="20">
        <f>[5]АМЖКУ!J41+[5]СЖКХ!J41+[5]ГРЭС!J41+[5]ЖКХ!J41+[5]ИЖКХ!J41+'[5]Чистый двор'!J41+[5]Жилище!J42+[5]Прогресс!J41+'[5]Наш дом'!J42+[5]Уют!J42+[5]Радуга!J41</f>
        <v>0</v>
      </c>
      <c r="K41" s="20">
        <f>[5]АМЖКУ!K41+[5]СЖКХ!K41+[5]ГРЭС!K41+[5]ЖКХ!K41+[5]ИЖКХ!K41+'[5]Чистый двор'!K41+[5]Жилище!K42+[5]Прогресс!K41+'[5]Наш дом'!K42+[5]Уют!K42+[5]Радуга!K41</f>
        <v>0</v>
      </c>
      <c r="L41" s="20">
        <f>[5]АМЖКУ!L41+[5]СЖКХ!L41+[5]ГРЭС!L41+[5]ЖКХ!L41+[5]ИЖКХ!L41+'[5]Чистый двор'!L41+[5]Жилище!L42+[5]Прогресс!L41+'[5]Наш дом'!L42+[5]Уют!L42+[5]Радуга!L41</f>
        <v>0</v>
      </c>
      <c r="M41" s="20">
        <f>[5]АМЖКУ!M41+[5]СЖКХ!M41+[5]ГРЭС!M41+[5]ЖКХ!M41+[5]ИЖКХ!M41+'[5]Чистый двор'!M41+[5]Жилище!M42+[5]Прогресс!M41+'[5]Наш дом'!M42+[5]Уют!M42+[5]Радуга!M41</f>
        <v>0</v>
      </c>
      <c r="N41" s="20">
        <f>[5]АМЖКУ!N41+[5]СЖКХ!N41+[5]ГРЭС!N41+[5]ЖКХ!N41+[5]ИЖКХ!N41+'[5]Чистый двор'!N41+[5]Жилище!N42+[5]Прогресс!N41+'[5]Наш дом'!N42+[5]Уют!N42+[5]Радуга!N41</f>
        <v>0</v>
      </c>
      <c r="O41" s="20">
        <f>[5]АМЖКУ!O41+[5]СЖКХ!O41+[5]ГРЭС!O41+[5]ЖКХ!O41+[5]ИЖКХ!O41+'[5]Чистый двор'!O41+[5]Жилище!O42+[5]Прогресс!O41+'[5]Наш дом'!O42+[5]Уют!O42+[5]Радуга!O41</f>
        <v>0</v>
      </c>
      <c r="P41" s="20">
        <f>[5]АМЖКУ!P41+[5]СЖКХ!P41+[5]ГРЭС!P41+[5]ЖКХ!P41+[5]ИЖКХ!P41+'[5]Чистый двор'!P41+[5]Жилище!P42+[5]Прогресс!P41+'[5]Наш дом'!P42+[5]Уют!P42+[5]Радуга!P41</f>
        <v>0</v>
      </c>
      <c r="Q41" s="20">
        <f>[5]АМЖКУ!Q41+[5]СЖКХ!Q41+[5]ГРЭС!Q41+[5]ЖКХ!Q41+[5]ИЖКХ!Q41+'[5]Чистый двор'!Q41+[5]Жилище!Q42+[5]Прогресс!Q41+'[5]Наш дом'!Q42+[5]Уют!Q42+[5]Радуга!Q41</f>
        <v>0</v>
      </c>
      <c r="R41" s="20">
        <f>[5]АМЖКУ!R41+[5]СЖКХ!R41+[5]ГРЭС!R41+[5]ЖКХ!R41+[5]ИЖКХ!R41+'[5]Чистый двор'!R41+[5]Жилище!R42+[5]Прогресс!R41+'[5]Наш дом'!R42+[5]Уют!R42+[5]Радуга!R41</f>
        <v>0</v>
      </c>
    </row>
    <row r="42" spans="1:18" ht="24.75" customHeight="1" x14ac:dyDescent="0.25">
      <c r="A42" s="28"/>
      <c r="B42" s="31"/>
      <c r="C42" s="19" t="s">
        <v>19</v>
      </c>
      <c r="D42" s="20">
        <f t="shared" si="15"/>
        <v>37087.360000000001</v>
      </c>
      <c r="E42" s="20">
        <f>SUM(G42:I42)</f>
        <v>31397.88</v>
      </c>
      <c r="F42" s="20">
        <f>[5]АМЖКУ!F42+[5]СЖКХ!F42+[5]ГРЭС!F42+[5]ЖКХ!F42+[5]ИЖКХ!F42+'[5]Чистый двор'!F42+[5]Жилище!F43+[5]Прогресс!F42+'[5]Наш дом'!F43+[5]Уют!F43+[5]Радуга!F42</f>
        <v>2004.45</v>
      </c>
      <c r="G42" s="20">
        <f>[5]АМЖКУ!G42+[5]СЖКХ!G42+[5]ГРЭС!G42+[5]ЖКХ!G42+[5]ИЖКХ!G42+'[5]Чистый двор'!G42+[5]Жилище!G43+[5]Прогресс!G42+'[5]Наш дом'!G43+[5]Уют!G43+[5]Радуга!G42</f>
        <v>1233.1399999999999</v>
      </c>
      <c r="H42" s="20">
        <f>[5]АМЖКУ!H42+[5]СЖКХ!H42+[5]ГРЭС!H42+[5]ЖКХ!H42+[5]ИЖКХ!H42+'[5]Чистый двор'!H42+[5]Жилище!H43+[5]Прогресс!H42+'[5]Наш дом'!H43+[5]Уют!H43+[5]Радуга!H42</f>
        <v>3197.38</v>
      </c>
      <c r="I42" s="20">
        <f>[5]АМЖКУ!I42+[5]СЖКХ!I42+[5]ГРЭС!I42+[5]ЖКХ!I42+[5]ИЖКХ!I42+'[5]Чистый двор'!I42+[5]Жилище!I43+[5]Прогресс!I42+'[5]Наш дом'!I43+[5]Уют!I43+[5]Радуга!I42</f>
        <v>26967.360000000001</v>
      </c>
      <c r="J42" s="20">
        <f>[5]АМЖКУ!J42+[5]СЖКХ!J42+[5]ГРЭС!J42+[5]ЖКХ!J42+[5]ИЖКХ!J42+'[5]Чистый двор'!J42+[5]Жилище!J43+[5]Прогресс!J42+'[5]Наш дом'!J43+[5]Уют!J43+[5]Радуга!J42</f>
        <v>3685.03</v>
      </c>
      <c r="K42" s="20">
        <f>[5]АМЖКУ!K42+[5]СЖКХ!K42+[5]ГРЭС!K42+[5]ЖКХ!K42+[5]ИЖКХ!K42+'[5]Чистый двор'!K42+[5]Жилище!K43+[5]Прогресс!K42+'[5]Наш дом'!K43+[5]Уют!K43+[5]Радуга!K42</f>
        <v>0</v>
      </c>
      <c r="L42" s="20">
        <f>[5]АМЖКУ!L42+[5]СЖКХ!L42+[5]ГРЭС!L42+[5]ЖКХ!L42+[5]ИЖКХ!L42+'[5]Чистый двор'!L42+[5]Жилище!L43+[5]Прогресс!L42+'[5]Наш дом'!L43+[5]Уют!L43+[5]Радуга!L42</f>
        <v>0</v>
      </c>
      <c r="M42" s="20">
        <f>[5]АМЖКУ!M42+[5]СЖКХ!M42+[5]ГРЭС!M42+[5]ЖКХ!M42+[5]ИЖКХ!M42+'[5]Чистый двор'!M42+[5]Жилище!M43+[5]Прогресс!M42+'[5]Наш дом'!M43+[5]Уют!M43+[5]Радуга!M42</f>
        <v>0</v>
      </c>
      <c r="N42" s="20">
        <f>[5]АМЖКУ!N42+[5]СЖКХ!N42+[5]ГРЭС!N42+[5]ЖКХ!N42+[5]ИЖКХ!N42+'[5]Чистый двор'!N42+[5]Жилище!N43+[5]Прогресс!N42+'[5]Наш дом'!N43+[5]Уют!N43+[5]Радуга!N42</f>
        <v>0</v>
      </c>
      <c r="O42" s="20">
        <f>[5]АМЖКУ!O42+[5]СЖКХ!O42+[5]ГРЭС!O42+[5]ЖКХ!O42+[5]ИЖКХ!O42+'[5]Чистый двор'!O42+[5]Жилище!O43+[5]Прогресс!O42+'[5]Наш дом'!O43+[5]Уют!O43+[5]Радуга!O42</f>
        <v>0</v>
      </c>
      <c r="P42" s="20">
        <f>[5]АМЖКУ!P42+[5]СЖКХ!P42+[5]ГРЭС!P42+[5]ЖКХ!P42+[5]ИЖКХ!P42+'[5]Чистый двор'!P42+[5]Жилище!P43+[5]Прогресс!P42+'[5]Наш дом'!P43+[5]Уют!P43+[5]Радуга!P42</f>
        <v>0</v>
      </c>
      <c r="Q42" s="20">
        <f>[5]АМЖКУ!Q42+[5]СЖКХ!Q42+[5]ГРЭС!Q42+[5]ЖКХ!Q42+[5]ИЖКХ!Q42+'[5]Чистый двор'!Q42+[5]Жилище!Q43+[5]Прогресс!Q42+'[5]Наш дом'!Q43+[5]Уют!Q43+[5]Радуга!Q42</f>
        <v>0</v>
      </c>
      <c r="R42" s="20">
        <f>[5]АМЖКУ!R42+[5]СЖКХ!R42+[5]ГРЭС!R42+[5]ЖКХ!R42+[5]ИЖКХ!R42+'[5]Чистый двор'!R42+[5]Жилище!R43+[5]Прогресс!R42+'[5]Наш дом'!R43+[5]Уют!R43+[5]Радуга!R42</f>
        <v>0</v>
      </c>
    </row>
    <row r="43" spans="1:18" x14ac:dyDescent="0.25">
      <c r="A43" s="29"/>
      <c r="B43" s="31"/>
      <c r="C43" s="13" t="s">
        <v>7</v>
      </c>
      <c r="D43" s="22">
        <f>D36+D37+D42</f>
        <v>182617.27954000002</v>
      </c>
      <c r="E43" s="22">
        <f t="shared" ref="E43:R43" si="17">E36+E37+E42</f>
        <v>125008.43823</v>
      </c>
      <c r="F43" s="22">
        <f t="shared" si="17"/>
        <v>21433.61131</v>
      </c>
      <c r="G43" s="22">
        <f t="shared" si="17"/>
        <v>24927.608929999999</v>
      </c>
      <c r="H43" s="22">
        <f t="shared" si="17"/>
        <v>33055.95930000001</v>
      </c>
      <c r="I43" s="22">
        <f t="shared" si="17"/>
        <v>67024.87</v>
      </c>
      <c r="J43" s="22">
        <f t="shared" si="17"/>
        <v>36175.230000000003</v>
      </c>
      <c r="K43" s="22">
        <f t="shared" si="17"/>
        <v>1330</v>
      </c>
      <c r="L43" s="22">
        <f t="shared" si="17"/>
        <v>24575.97</v>
      </c>
      <c r="M43" s="22">
        <f t="shared" si="17"/>
        <v>767</v>
      </c>
      <c r="N43" s="22">
        <f t="shared" si="17"/>
        <v>21993.16</v>
      </c>
      <c r="O43" s="22">
        <f t="shared" si="17"/>
        <v>324</v>
      </c>
      <c r="P43" s="22">
        <f t="shared" si="17"/>
        <v>18563.16</v>
      </c>
      <c r="Q43" s="22">
        <f t="shared" si="17"/>
        <v>10170.566000000001</v>
      </c>
      <c r="R43" s="22">
        <f t="shared" si="17"/>
        <v>0</v>
      </c>
    </row>
  </sheetData>
  <mergeCells count="46">
    <mergeCell ref="A36:A43"/>
    <mergeCell ref="B36:B43"/>
    <mergeCell ref="J33:J34"/>
    <mergeCell ref="K33:L33"/>
    <mergeCell ref="M33:N33"/>
    <mergeCell ref="O33:P33"/>
    <mergeCell ref="Q33:Q34"/>
    <mergeCell ref="R33:R34"/>
    <mergeCell ref="R19:R20"/>
    <mergeCell ref="A22:A29"/>
    <mergeCell ref="B22:B29"/>
    <mergeCell ref="A32:B32"/>
    <mergeCell ref="A33:A34"/>
    <mergeCell ref="B33:B34"/>
    <mergeCell ref="C33:C34"/>
    <mergeCell ref="D33:D34"/>
    <mergeCell ref="E33:E34"/>
    <mergeCell ref="F33:I33"/>
    <mergeCell ref="F19:I19"/>
    <mergeCell ref="J19:J20"/>
    <mergeCell ref="K19:L19"/>
    <mergeCell ref="M19:N19"/>
    <mergeCell ref="O19:P19"/>
    <mergeCell ref="Q19:Q20"/>
    <mergeCell ref="A18:B18"/>
    <mergeCell ref="A19:A20"/>
    <mergeCell ref="B19:B20"/>
    <mergeCell ref="C19:C20"/>
    <mergeCell ref="D19:D20"/>
    <mergeCell ref="E19:E20"/>
    <mergeCell ref="M5:N5"/>
    <mergeCell ref="O5:P5"/>
    <mergeCell ref="Q5:Q6"/>
    <mergeCell ref="R5:R6"/>
    <mergeCell ref="A8:A15"/>
    <mergeCell ref="B8:B15"/>
    <mergeCell ref="B2:R3"/>
    <mergeCell ref="A4:B4"/>
    <mergeCell ref="A5:A6"/>
    <mergeCell ref="B5:B6"/>
    <mergeCell ref="C5:C6"/>
    <mergeCell ref="D5:D6"/>
    <mergeCell ref="E5:E6"/>
    <mergeCell ref="F5:I5"/>
    <mergeCell ref="J5:J6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23" workbookViewId="0">
      <selection activeCell="C41" sqref="C41"/>
    </sheetView>
  </sheetViews>
  <sheetFormatPr defaultRowHeight="15" x14ac:dyDescent="0.25"/>
  <cols>
    <col min="3" max="3" width="50.5703125" customWidth="1"/>
    <col min="4" max="5" width="16" customWidth="1"/>
    <col min="6" max="18" width="12.42578125" customWidth="1"/>
  </cols>
  <sheetData>
    <row r="1" spans="1:18" s="2" customFormat="1" x14ac:dyDescent="0.25">
      <c r="B1" s="1"/>
      <c r="E1" s="3"/>
      <c r="R1" s="4" t="s">
        <v>2</v>
      </c>
    </row>
    <row r="2" spans="1:18" s="2" customFormat="1" ht="30" customHeight="1" x14ac:dyDescent="0.25">
      <c r="B2" s="35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1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20.25" x14ac:dyDescent="0.3">
      <c r="A4" s="39" t="s">
        <v>30</v>
      </c>
      <c r="B4" s="39"/>
      <c r="C4" s="5"/>
      <c r="D4" s="5"/>
      <c r="E4" s="6"/>
      <c r="F4" s="5"/>
      <c r="G4" s="5"/>
      <c r="H4" s="5"/>
      <c r="I4" s="5"/>
      <c r="R4" s="7" t="s">
        <v>3</v>
      </c>
    </row>
    <row r="5" spans="1:18" ht="112.5" customHeight="1" x14ac:dyDescent="0.25">
      <c r="A5" s="32" t="s">
        <v>13</v>
      </c>
      <c r="B5" s="32" t="s">
        <v>4</v>
      </c>
      <c r="C5" s="33" t="s">
        <v>0</v>
      </c>
      <c r="D5" s="30" t="s">
        <v>5</v>
      </c>
      <c r="E5" s="30" t="s">
        <v>6</v>
      </c>
      <c r="F5" s="36" t="s">
        <v>1</v>
      </c>
      <c r="G5" s="37"/>
      <c r="H5" s="37"/>
      <c r="I5" s="38"/>
      <c r="J5" s="33" t="s">
        <v>12</v>
      </c>
      <c r="K5" s="32" t="s">
        <v>20</v>
      </c>
      <c r="L5" s="32"/>
      <c r="M5" s="32" t="s">
        <v>21</v>
      </c>
      <c r="N5" s="32"/>
      <c r="O5" s="32" t="s">
        <v>22</v>
      </c>
      <c r="P5" s="32"/>
      <c r="Q5" s="32" t="s">
        <v>23</v>
      </c>
      <c r="R5" s="32" t="s">
        <v>29</v>
      </c>
    </row>
    <row r="6" spans="1:18" ht="90" x14ac:dyDescent="0.25">
      <c r="A6" s="32"/>
      <c r="B6" s="32"/>
      <c r="C6" s="34"/>
      <c r="D6" s="30"/>
      <c r="E6" s="30"/>
      <c r="F6" s="18" t="s">
        <v>8</v>
      </c>
      <c r="G6" s="18" t="s">
        <v>9</v>
      </c>
      <c r="H6" s="18" t="s">
        <v>10</v>
      </c>
      <c r="I6" s="18" t="s">
        <v>11</v>
      </c>
      <c r="J6" s="34"/>
      <c r="K6" s="14" t="s">
        <v>24</v>
      </c>
      <c r="L6" s="18" t="s">
        <v>25</v>
      </c>
      <c r="M6" s="14" t="s">
        <v>26</v>
      </c>
      <c r="N6" s="18" t="s">
        <v>27</v>
      </c>
      <c r="O6" s="14" t="s">
        <v>26</v>
      </c>
      <c r="P6" s="18" t="s">
        <v>27</v>
      </c>
      <c r="Q6" s="32"/>
      <c r="R6" s="32"/>
    </row>
    <row r="7" spans="1:18" x14ac:dyDescent="0.25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  <c r="K7" s="12">
        <v>11</v>
      </c>
      <c r="L7" s="11">
        <v>12</v>
      </c>
      <c r="M7" s="11">
        <v>13</v>
      </c>
      <c r="N7" s="12">
        <v>14</v>
      </c>
      <c r="O7" s="11">
        <v>15</v>
      </c>
      <c r="P7" s="11">
        <v>16</v>
      </c>
      <c r="Q7" s="12">
        <v>17</v>
      </c>
      <c r="R7" s="11">
        <v>18</v>
      </c>
    </row>
    <row r="8" spans="1:18" ht="26.25" customHeight="1" x14ac:dyDescent="0.25">
      <c r="A8" s="27"/>
      <c r="B8" s="31" t="s">
        <v>33</v>
      </c>
      <c r="C8" s="19" t="s">
        <v>14</v>
      </c>
      <c r="D8" s="15">
        <f>SUM(F8:J8)</f>
        <v>1626.83</v>
      </c>
      <c r="E8" s="15">
        <f>SUM(G8:J8)</f>
        <v>0</v>
      </c>
      <c r="F8" s="23">
        <f>[6]АМЖКУ!F8+[6]СЖКХ!F8+[6]ГРЭС!F8+[6]ЖКХ!E8+[6]ИЖКХ!E8+[6]Прогресс!F8</f>
        <v>1626.83</v>
      </c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</row>
    <row r="9" spans="1:18" ht="26.25" customHeight="1" x14ac:dyDescent="0.25">
      <c r="A9" s="28"/>
      <c r="B9" s="31"/>
      <c r="C9" s="19" t="s">
        <v>28</v>
      </c>
      <c r="D9" s="20">
        <f>D10</f>
        <v>191419.91326</v>
      </c>
      <c r="E9" s="20">
        <f>E10</f>
        <v>107783.66326</v>
      </c>
      <c r="F9" s="20">
        <f>F10</f>
        <v>45794.5</v>
      </c>
      <c r="G9" s="20">
        <f t="shared" ref="G9:R9" si="0">G10</f>
        <v>33845.41605</v>
      </c>
      <c r="H9" s="20">
        <f t="shared" si="0"/>
        <v>38095.74555</v>
      </c>
      <c r="I9" s="20">
        <f t="shared" si="0"/>
        <v>35842.501660000002</v>
      </c>
      <c r="J9" s="20">
        <f t="shared" si="0"/>
        <v>37841.75</v>
      </c>
      <c r="K9" s="20">
        <f t="shared" si="0"/>
        <v>2694</v>
      </c>
      <c r="L9" s="20">
        <f t="shared" si="0"/>
        <v>42779.35</v>
      </c>
      <c r="M9" s="20">
        <f t="shared" si="0"/>
        <v>2745</v>
      </c>
      <c r="N9" s="20">
        <f t="shared" si="0"/>
        <v>32009.9</v>
      </c>
      <c r="O9" s="20">
        <f t="shared" si="0"/>
        <v>120</v>
      </c>
      <c r="P9" s="20">
        <f t="shared" si="0"/>
        <v>3020.6400000000003</v>
      </c>
      <c r="Q9" s="20">
        <f t="shared" si="0"/>
        <v>17416.750000000004</v>
      </c>
      <c r="R9" s="20">
        <f t="shared" si="0"/>
        <v>7</v>
      </c>
    </row>
    <row r="10" spans="1:18" ht="26.25" customHeight="1" x14ac:dyDescent="0.25">
      <c r="A10" s="28"/>
      <c r="B10" s="31"/>
      <c r="C10" s="19" t="s">
        <v>15</v>
      </c>
      <c r="D10" s="20">
        <f>D11+D12+D13</f>
        <v>191419.91326</v>
      </c>
      <c r="E10" s="20">
        <f>SUM(G10:I10)</f>
        <v>107783.66326</v>
      </c>
      <c r="F10" s="20">
        <f t="shared" ref="F10:R10" si="1">F11+F12+F13</f>
        <v>45794.5</v>
      </c>
      <c r="G10" s="20">
        <f>G11+G12+G13</f>
        <v>33845.41605</v>
      </c>
      <c r="H10" s="20">
        <f>H11+H12+H13</f>
        <v>38095.74555</v>
      </c>
      <c r="I10" s="20">
        <f>I11+I12+I13</f>
        <v>35842.501660000002</v>
      </c>
      <c r="J10" s="20">
        <f>J11+J12+J13</f>
        <v>37841.75</v>
      </c>
      <c r="K10" s="20">
        <f t="shared" si="1"/>
        <v>2694</v>
      </c>
      <c r="L10" s="20">
        <f t="shared" si="1"/>
        <v>42779.35</v>
      </c>
      <c r="M10" s="20">
        <f t="shared" si="1"/>
        <v>2745</v>
      </c>
      <c r="N10" s="20">
        <f t="shared" si="1"/>
        <v>32009.9</v>
      </c>
      <c r="O10" s="20">
        <f t="shared" si="1"/>
        <v>120</v>
      </c>
      <c r="P10" s="20">
        <f t="shared" si="1"/>
        <v>3020.6400000000003</v>
      </c>
      <c r="Q10" s="20">
        <f t="shared" si="1"/>
        <v>17416.750000000004</v>
      </c>
      <c r="R10" s="20">
        <f t="shared" si="1"/>
        <v>7</v>
      </c>
    </row>
    <row r="11" spans="1:18" ht="26.25" customHeight="1" x14ac:dyDescent="0.25">
      <c r="A11" s="28"/>
      <c r="B11" s="31"/>
      <c r="C11" s="19" t="s">
        <v>16</v>
      </c>
      <c r="D11" s="20">
        <f>SUM(F11:J11)</f>
        <v>172667.01326000001</v>
      </c>
      <c r="E11" s="20">
        <f>SUM(G11:I11)</f>
        <v>98119.44326</v>
      </c>
      <c r="F11" s="20">
        <f>[6]АМЖКУ!F11+[6]СЖКХ!F11+[6]ГРЭС!F11+[6]ЖКХ!F11+[6]ИЖКХ!F11+'[6]Чистый двор'!F11+[6]Жилище!F12+[6]Прогресс!F11+'[6]Наш дом'!F12+[6]Уют!F12+[6]Радуга!F11</f>
        <v>43639.13</v>
      </c>
      <c r="G11" s="20">
        <f>[6]АМЖКУ!G11+[6]СЖКХ!G11+[6]ГРЭС!G11+[6]ЖКХ!G11+[6]ИЖКХ!G11+'[6]Чистый двор'!G11+[6]Жилище!G12+[6]Прогресс!G11+'[6]Наш дом'!G12+[6]Уют!G12+[6]Радуга!G11</f>
        <v>29778.426049999998</v>
      </c>
      <c r="H11" s="20">
        <f>[6]АМЖКУ!H11+[6]СЖКХ!H11+[6]ГРЭС!H11+[6]ЖКХ!H11+[6]ИЖКХ!H11+'[6]Чистый двор'!H11+[6]Жилище!H12+[6]Прогресс!H11+'[6]Наш дом'!H12+[6]Уют!H12+[6]Радуга!H11</f>
        <v>35122.215550000001</v>
      </c>
      <c r="I11" s="20">
        <f>[6]АМЖКУ!I11+[6]СЖКХ!I11+[6]ГРЭС!I11+[6]ЖКХ!I11+[6]ИЖКХ!I11+'[6]Чистый двор'!I11+[6]Жилище!I12+[6]Прогресс!I11+'[6]Наш дом'!I12+[6]Уют!I12+[6]Радуга!I11</f>
        <v>33218.801660000005</v>
      </c>
      <c r="J11" s="20">
        <f>[6]АМЖКУ!J11+[6]СЖКХ!J11+[6]ГРЭС!J11+[6]ЖКХ!J11+[6]ИЖКХ!J11+'[6]Чистый двор'!J11+[6]Жилище!J12+[6]Прогресс!J11+'[6]Наш дом'!J12+[6]Уют!J12+[6]Радуга!J11</f>
        <v>30908.44</v>
      </c>
      <c r="K11" s="20">
        <f>[6]АМЖКУ!K11+[6]СЖКХ!K11+[6]ГРЭС!K11+[6]ЖКХ!K11+[6]ИЖКХ!K11+'[6]Чистый двор'!K11+[6]Жилище!K12+[6]Прогресс!K11+'[6]Наш дом'!K12+[6]Уют!K12+[6]Радуга!K11</f>
        <v>2694</v>
      </c>
      <c r="L11" s="20">
        <f>[6]АМЖКУ!L11+[6]СЖКХ!L11+[6]ГРЭС!L11+[6]ЖКХ!L11+[6]ИЖКХ!L11+'[6]Чистый двор'!L11+[6]Жилище!L12+[6]Прогресс!L11+'[6]Наш дом'!L12+[6]Уют!L12+[6]Радуга!L11</f>
        <v>42779.35</v>
      </c>
      <c r="M11" s="20">
        <f>[6]АМЖКУ!M11+[6]СЖКХ!M11+[6]ГРЭС!M11+[6]ЖКХ!M11+[6]ИЖКХ!M11+'[6]Чистый двор'!M11+[6]Жилище!M12+[6]Прогресс!M11+'[6]Наш дом'!M12+[6]Уют!M12+[6]Радуга!M11</f>
        <v>2745</v>
      </c>
      <c r="N11" s="20">
        <f>[6]АМЖКУ!N11+[6]СЖКХ!N11+[6]ГРЭС!N11+[6]ЖКХ!N11+[6]ИЖКХ!N11+'[6]Чистый двор'!N11+[6]Жилище!N12+[6]Прогресс!N11+'[6]Наш дом'!N12+[6]Уют!N12+[6]Радуга!N11</f>
        <v>32009.9</v>
      </c>
      <c r="O11" s="20">
        <f>[6]АМЖКУ!O11+[6]СЖКХ!O11+[6]ГРЭС!O11+[6]ЖКХ!O11+[6]ИЖКХ!O11+'[6]Чистый двор'!O11+[6]Жилище!O12+[6]Прогресс!O11+'[6]Наш дом'!O12+[6]Уют!O12+[6]Радуга!O11</f>
        <v>120</v>
      </c>
      <c r="P11" s="20">
        <f>[6]АМЖКУ!P11+[6]СЖКХ!P11+[6]ГРЭС!P11+[6]ЖКХ!P11+[6]ИЖКХ!P11+'[6]Чистый двор'!P11+[6]Жилище!P12+[6]Прогресс!P11+'[6]Наш дом'!P12+[6]Уют!P12+[6]Радуга!P11</f>
        <v>3020.6400000000003</v>
      </c>
      <c r="Q11" s="20">
        <f>[6]АМЖКУ!Q11+[6]СЖКХ!Q11+[6]ГРЭС!Q11+[6]ЖКХ!Q11+[6]ИЖКХ!Q11+'[6]Чистый двор'!Q11+[6]Жилище!Q12+[6]Прогресс!Q11+'[6]Наш дом'!Q12+[6]Уют!Q12+[6]Радуга!Q11</f>
        <v>17416.750000000004</v>
      </c>
      <c r="R11" s="20">
        <f>[6]АМЖКУ!R11+[6]СЖКХ!R11+[6]ГРЭС!R11+[6]ЖКХ!R11+[6]ИЖКХ!R11+'[6]Чистый двор'!R11+[6]Жилище!R12+[6]Прогресс!R11+'[6]Наш дом'!R12+[6]Уют!R12+[6]Радуга!R11</f>
        <v>7</v>
      </c>
    </row>
    <row r="12" spans="1:18" ht="26.25" customHeight="1" x14ac:dyDescent="0.25">
      <c r="A12" s="28"/>
      <c r="B12" s="31"/>
      <c r="C12" s="19" t="s">
        <v>17</v>
      </c>
      <c r="D12" s="20">
        <f t="shared" ref="D12:D14" si="2">SUM(F12:J12)</f>
        <v>18752.900000000001</v>
      </c>
      <c r="E12" s="20">
        <f>SUM(G12:I12)</f>
        <v>9664.2199999999993</v>
      </c>
      <c r="F12" s="20">
        <f>[6]АМЖКУ!F12+[6]СЖКХ!F12+[6]ГРЭС!F12+[6]ЖКХ!F12+[6]ИЖКХ!F12+'[6]Чистый двор'!F12+[6]Жилище!F13+[6]Прогресс!F12+'[6]Наш дом'!F13+[6]Уют!F13+[6]Радуга!F12</f>
        <v>2155.37</v>
      </c>
      <c r="G12" s="20">
        <f>[6]АМЖКУ!G12+[6]СЖКХ!G12+[6]ГРЭС!G12+[6]ЖКХ!G12+[6]ИЖКХ!G12+'[6]Чистый двор'!G12+[6]Жилище!G13+[6]Прогресс!G12+'[6]Наш дом'!G13+[6]Уют!G13+[6]Радуга!G12</f>
        <v>4066.99</v>
      </c>
      <c r="H12" s="20">
        <f>[6]АМЖКУ!H12+[6]СЖКХ!H12+[6]ГРЭС!H12+[6]ЖКХ!H12+[6]ИЖКХ!H12+'[6]Чистый двор'!H12+[6]Жилище!H13+[6]Прогресс!H12+'[6]Наш дом'!H13+[6]Уют!H13+[6]Радуга!H12</f>
        <v>2973.5299999999997</v>
      </c>
      <c r="I12" s="20">
        <f>[6]АМЖКУ!I12+[6]СЖКХ!I12+[6]ГРЭС!I12+[6]ЖКХ!I12+[6]ИЖКХ!I12+'[6]Чистый двор'!I12+[6]Жилище!I13+[6]Прогресс!I12+'[6]Наш дом'!I13+[6]Уют!I13+[6]Радуга!I12</f>
        <v>2623.7000000000003</v>
      </c>
      <c r="J12" s="20">
        <f>[6]АМЖКУ!J12+[6]СЖКХ!J12+[6]ГРЭС!J12+[6]ЖКХ!J12+[6]ИЖКХ!J12+'[6]Чистый двор'!J12+[6]Жилище!J13+[6]Прогресс!J12+'[6]Наш дом'!J13+[6]Уют!J13+[6]Радуга!J12</f>
        <v>6933.31</v>
      </c>
      <c r="K12" s="20">
        <f>[6]АМЖКУ!K12+[6]СЖКХ!K12+[6]ГРЭС!K12+[6]ЖКХ!K12+[6]ИЖКХ!K12+'[6]Чистый двор'!K12+[6]Жилище!K13+[6]Прогресс!K12+'[6]Наш дом'!K13+[6]Уют!K13+[6]Радуга!K12</f>
        <v>0</v>
      </c>
      <c r="L12" s="20">
        <f>[6]АМЖКУ!L12+[6]СЖКХ!L12+[6]ГРЭС!L12+[6]ЖКХ!L12+[6]ИЖКХ!L12+'[6]Чистый двор'!L12+[6]Жилище!L13+[6]Прогресс!L12+'[6]Наш дом'!L13+[6]Уют!L13+[6]Радуга!L12</f>
        <v>0</v>
      </c>
      <c r="M12" s="20">
        <f>[6]АМЖКУ!M12+[6]СЖКХ!M12+[6]ГРЭС!M12+[6]ЖКХ!M12+[6]ИЖКХ!M12+'[6]Чистый двор'!M12+[6]Жилище!M13+[6]Прогресс!M12+'[6]Наш дом'!M13+[6]Уют!M13+[6]Радуга!M12</f>
        <v>0</v>
      </c>
      <c r="N12" s="20">
        <f>[6]АМЖКУ!N12+[6]СЖКХ!N12+[6]ГРЭС!N12+[6]ЖКХ!N12+[6]ИЖКХ!N12+'[6]Чистый двор'!N12+[6]Жилище!N13+[6]Прогресс!N12+'[6]Наш дом'!N13+[6]Уют!N13+[6]Радуга!N12</f>
        <v>0</v>
      </c>
      <c r="O12" s="20">
        <f>[6]АМЖКУ!O12+[6]СЖКХ!O12+[6]ГРЭС!O12+[6]ЖКХ!O12+[6]ИЖКХ!O12+'[6]Чистый двор'!O12+[6]Жилище!O13+[6]Прогресс!O12+'[6]Наш дом'!O13+[6]Уют!O13+[6]Радуга!O12</f>
        <v>0</v>
      </c>
      <c r="P12" s="20">
        <f>[6]АМЖКУ!P12+[6]СЖКХ!P12+[6]ГРЭС!P12+[6]ЖКХ!P12+[6]ИЖКХ!P12+'[6]Чистый двор'!P12+[6]Жилище!P13+[6]Прогресс!P12+'[6]Наш дом'!P13+[6]Уют!P13+[6]Радуга!P12</f>
        <v>0</v>
      </c>
      <c r="Q12" s="20">
        <f>[6]АМЖКУ!Q12+[6]СЖКХ!Q12+[6]ГРЭС!Q12+[6]ЖКХ!Q12+[6]ИЖКХ!Q12+'[6]Чистый двор'!Q12+[6]Жилище!Q13+[6]Прогресс!Q12+'[6]Наш дом'!Q13+[6]Уют!Q13+[6]Радуга!Q12</f>
        <v>0</v>
      </c>
      <c r="R12" s="20">
        <f>[6]АМЖКУ!R12+[6]СЖКХ!R12+[6]ГРЭС!R12+[6]ЖКХ!R12+[6]ИЖКХ!R12+'[6]Чистый двор'!R12+[6]Жилище!R13+[6]Прогресс!R12+'[6]Наш дом'!R13+[6]Уют!R13+[6]Радуга!R12</f>
        <v>0</v>
      </c>
    </row>
    <row r="13" spans="1:18" ht="26.25" customHeight="1" x14ac:dyDescent="0.25">
      <c r="A13" s="28"/>
      <c r="B13" s="31"/>
      <c r="C13" s="19" t="s">
        <v>18</v>
      </c>
      <c r="D13" s="20">
        <f t="shared" si="2"/>
        <v>0</v>
      </c>
      <c r="E13" s="20">
        <f t="shared" ref="E13" si="3">SUM(G13:I13)</f>
        <v>0</v>
      </c>
      <c r="F13" s="20">
        <f>[6]АМЖКУ!F13+[6]СЖКХ!F13+[6]ГРЭС!F13+[6]ЖКХ!F13+[6]ИЖКХ!F13+'[6]Чистый двор'!F13+[6]Жилище!F14+[6]Прогресс!F13+'[6]Наш дом'!F14+[6]Уют!F14+[6]Радуга!F13</f>
        <v>0</v>
      </c>
      <c r="G13" s="20">
        <f>[6]АМЖКУ!G13+[6]СЖКХ!G13+[6]ГРЭС!G13+[6]ЖКХ!G13+[6]ИЖКХ!G13+'[6]Чистый двор'!G13+[6]Жилище!G14+[6]Прогресс!G13+'[6]Наш дом'!G14+[6]Уют!G14+[6]Радуга!G13</f>
        <v>0</v>
      </c>
      <c r="H13" s="20">
        <f>[6]АМЖКУ!H13+[6]СЖКХ!H13+[6]ГРЭС!H13+[6]ЖКХ!H13+[6]ИЖКХ!H13+'[6]Чистый двор'!H13+[6]Жилище!H14+[6]Прогресс!H13+'[6]Наш дом'!H14+[6]Уют!H14+[6]Радуга!H13</f>
        <v>0</v>
      </c>
      <c r="I13" s="20">
        <f>[6]АМЖКУ!I13+[6]СЖКХ!I13+[6]ГРЭС!I13+[6]ЖКХ!I13+[6]ИЖКХ!I13+'[6]Чистый двор'!I13+[6]Жилище!I14+[6]Прогресс!I13+'[6]Наш дом'!I14+[6]Уют!I14+[6]Радуга!I13</f>
        <v>0</v>
      </c>
      <c r="J13" s="20">
        <f>[6]АМЖКУ!J13+[6]СЖКХ!J13+[6]ГРЭС!J13+[6]ЖКХ!J13+[6]ИЖКХ!J13+'[6]Чистый двор'!J13+[6]Жилище!J14+[6]Прогресс!J13+'[6]Наш дом'!J14+[6]Уют!J14+[6]Радуга!J13</f>
        <v>0</v>
      </c>
      <c r="K13" s="20">
        <f>[6]АМЖКУ!K13+[6]СЖКХ!K13+[6]ГРЭС!K13+[6]ЖКХ!K13+[6]ИЖКХ!K13+'[6]Чистый двор'!K13+[6]Жилище!K14+[6]Прогресс!K13+'[6]Наш дом'!K14+[6]Уют!K14+[6]Радуга!K13</f>
        <v>0</v>
      </c>
      <c r="L13" s="20">
        <f>[6]АМЖКУ!L13+[6]СЖКХ!L13+[6]ГРЭС!L13+[6]ЖКХ!L13+[6]ИЖКХ!L13+'[6]Чистый двор'!L13+[6]Жилище!L14+[6]Прогресс!L13+'[6]Наш дом'!L14+[6]Уют!L14+[6]Радуга!L13</f>
        <v>0</v>
      </c>
      <c r="M13" s="20">
        <f>[6]АМЖКУ!M13+[6]СЖКХ!M13+[6]ГРЭС!M13+[6]ЖКХ!M13+[6]ИЖКХ!M13+'[6]Чистый двор'!M13+[6]Жилище!M14+[6]Прогресс!M13+'[6]Наш дом'!M14+[6]Уют!M14+[6]Радуга!M13</f>
        <v>0</v>
      </c>
      <c r="N13" s="20">
        <f>[6]АМЖКУ!N13+[6]СЖКХ!N13+[6]ГРЭС!N13+[6]ЖКХ!N13+[6]ИЖКХ!N13+'[6]Чистый двор'!N13+[6]Жилище!N14+[6]Прогресс!N13+'[6]Наш дом'!N14+[6]Уют!N14+[6]Радуга!N13</f>
        <v>0</v>
      </c>
      <c r="O13" s="20">
        <f>[6]АМЖКУ!O13+[6]СЖКХ!O13+[6]ГРЭС!O13+[6]ЖКХ!O13+[6]ИЖКХ!O13+'[6]Чистый двор'!O13+[6]Жилище!O14+[6]Прогресс!O13+'[6]Наш дом'!O14+[6]Уют!O14+[6]Радуга!O13</f>
        <v>0</v>
      </c>
      <c r="P13" s="20">
        <f>[6]АМЖКУ!P13+[6]СЖКХ!P13+[6]ГРЭС!P13+[6]ЖКХ!P13+[6]ИЖКХ!P13+'[6]Чистый двор'!P13+[6]Жилище!P14+[6]Прогресс!P13+'[6]Наш дом'!P14+[6]Уют!P14+[6]Радуга!P13</f>
        <v>0</v>
      </c>
      <c r="Q13" s="20">
        <f>[6]АМЖКУ!Q13+[6]СЖКХ!Q13+[6]ГРЭС!Q13+[6]ЖКХ!Q13+[6]ИЖКХ!Q13+'[6]Чистый двор'!Q13+[6]Жилище!Q14+[6]Прогресс!Q13+'[6]Наш дом'!Q14+[6]Уют!Q14+[6]Радуга!Q13</f>
        <v>0</v>
      </c>
      <c r="R13" s="20">
        <f>[6]АМЖКУ!R13+[6]СЖКХ!R13+[6]ГРЭС!R13+[6]ЖКХ!R13+[6]ИЖКХ!R13+'[6]Чистый двор'!R13+[6]Жилище!R14+[6]Прогресс!R13+'[6]Наш дом'!R14+[6]Уют!R14+[6]Радуга!R13</f>
        <v>0</v>
      </c>
    </row>
    <row r="14" spans="1:18" ht="26.25" customHeight="1" x14ac:dyDescent="0.25">
      <c r="A14" s="28"/>
      <c r="B14" s="31"/>
      <c r="C14" s="19" t="s">
        <v>19</v>
      </c>
      <c r="D14" s="20">
        <f t="shared" si="2"/>
        <v>30646.601999999999</v>
      </c>
      <c r="E14" s="20">
        <f>SUM(G14:I14)</f>
        <v>22414.181</v>
      </c>
      <c r="F14" s="20">
        <f>[6]АМЖКУ!F14+[6]СЖКХ!F14+[6]ГРЭС!F14+[6]ЖКХ!F14+[6]ИЖКХ!F14+'[6]Чистый двор'!F14+[6]Жилище!F15+[6]Прогресс!F14+'[6]Наш дом'!F15+[6]Уют!F15+[6]Радуга!F14</f>
        <v>2106.1210000000001</v>
      </c>
      <c r="G14" s="20">
        <f>[6]АМЖКУ!G14+[6]СЖКХ!G14+[6]ГРЭС!G14+[6]ЖКХ!G14+[6]ИЖКХ!G14+'[6]Чистый двор'!G14+[6]Жилище!G15+[6]Прогресс!G14+'[6]Наш дом'!G15+[6]Уют!G15+[6]Радуга!G14</f>
        <v>1613.9</v>
      </c>
      <c r="H14" s="20">
        <f>[6]АМЖКУ!H14+[6]СЖКХ!H14+[6]ГРЭС!H14+[6]ЖКХ!H14+[6]ИЖКХ!H14+'[6]Чистый двор'!H14+[6]Жилище!H15+[6]Прогресс!H14+'[6]Наш дом'!H15+[6]Уют!H15+[6]Радуга!H14</f>
        <v>4841.1109999999999</v>
      </c>
      <c r="I14" s="20">
        <f>[6]АМЖКУ!I14+[6]СЖКХ!I14+[6]ГРЭС!I14+[6]ЖКХ!I14+[6]ИЖКХ!I14+'[6]Чистый двор'!I14+[6]Жилище!I15+[6]Прогресс!I14+'[6]Наш дом'!I15+[6]Уют!I15+[6]Радуга!I14</f>
        <v>15959.17</v>
      </c>
      <c r="J14" s="20">
        <f>[6]АМЖКУ!J14+[6]СЖКХ!J14+[6]ГРЭС!J14+[6]ЖКХ!J14+[6]ИЖКХ!J14+'[6]Чистый двор'!J14+[6]Жилище!J15+[6]Прогресс!J14+'[6]Наш дом'!J15+[6]Уют!J15+[6]Радуга!J14</f>
        <v>6126.3</v>
      </c>
      <c r="K14" s="20">
        <f>[6]АМЖКУ!K14+[6]СЖКХ!K14+[6]ГРЭС!K14+[6]ЖКХ!K14+[6]ИЖКХ!K14+'[6]Чистый двор'!K14+[6]Жилище!K15+[6]Прогресс!K14+'[6]Наш дом'!K15+[6]Уют!K15+[6]Радуга!K14</f>
        <v>0</v>
      </c>
      <c r="L14" s="20">
        <f>[6]АМЖКУ!L14+[6]СЖКХ!L14+[6]ГРЭС!L14+[6]ЖКХ!L14+[6]ИЖКХ!L14+'[6]Чистый двор'!L14+[6]Жилище!L15+[6]Прогресс!L14+'[6]Наш дом'!L15+[6]Уют!L15+[6]Радуга!L14</f>
        <v>0</v>
      </c>
      <c r="M14" s="20">
        <f>[6]АМЖКУ!M14+[6]СЖКХ!M14+[6]ГРЭС!M14+[6]ЖКХ!M14+[6]ИЖКХ!M14+'[6]Чистый двор'!M14+[6]Жилище!M15+[6]Прогресс!M14+'[6]Наш дом'!M15+[6]Уют!M15+[6]Радуга!M14</f>
        <v>0</v>
      </c>
      <c r="N14" s="20">
        <f>[6]АМЖКУ!N14+[6]СЖКХ!N14+[6]ГРЭС!N14+[6]ЖКХ!N14+[6]ИЖКХ!N14+'[6]Чистый двор'!N14+[6]Жилище!N15+[6]Прогресс!N14+'[6]Наш дом'!N15+[6]Уют!N15+[6]Радуга!N14</f>
        <v>0</v>
      </c>
      <c r="O14" s="20">
        <f>[6]АМЖКУ!O14+[6]СЖКХ!O14+[6]ГРЭС!O14+[6]ЖКХ!O14+[6]ИЖКХ!O14+'[6]Чистый двор'!O14+[6]Жилище!O15+[6]Прогресс!O14+'[6]Наш дом'!O15+[6]Уют!O15+[6]Радуга!O14</f>
        <v>0</v>
      </c>
      <c r="P14" s="20">
        <f>[6]АМЖКУ!P14+[6]СЖКХ!P14+[6]ГРЭС!P14+[6]ЖКХ!P14+[6]ИЖКХ!P14+'[6]Чистый двор'!P14+[6]Жилище!P15+[6]Прогресс!P14+'[6]Наш дом'!P15+[6]Уют!P15+[6]Радуга!P14</f>
        <v>0</v>
      </c>
      <c r="Q14" s="20">
        <f>[6]АМЖКУ!Q14+[6]СЖКХ!Q14+[6]ГРЭС!Q14+[6]ЖКХ!Q14+[6]ИЖКХ!Q14+'[6]Чистый двор'!Q14+[6]Жилище!Q15+[6]Прогресс!Q14+'[6]Наш дом'!Q15+[6]Уют!Q15+[6]Радуга!Q14</f>
        <v>0</v>
      </c>
      <c r="R14" s="20">
        <f>[6]АМЖКУ!R14+[6]СЖКХ!R14+[6]ГРЭС!R14+[6]ЖКХ!R14+[6]ИЖКХ!R14+'[6]Чистый двор'!R14+[6]Жилище!R15+[6]Прогресс!R14+'[6]Наш дом'!R15+[6]Уют!R15+[6]Радуга!R14</f>
        <v>0</v>
      </c>
    </row>
    <row r="15" spans="1:18" ht="26.25" customHeight="1" x14ac:dyDescent="0.25">
      <c r="A15" s="29"/>
      <c r="B15" s="31"/>
      <c r="C15" s="13" t="s">
        <v>7</v>
      </c>
      <c r="D15" s="21">
        <f>D8+D9+D14</f>
        <v>223693.34525999997</v>
      </c>
      <c r="E15" s="21">
        <f t="shared" ref="E15:Q15" si="4">E8+E9+E14</f>
        <v>130197.84426</v>
      </c>
      <c r="F15" s="21">
        <f t="shared" si="4"/>
        <v>49527.451000000001</v>
      </c>
      <c r="G15" s="21">
        <f t="shared" si="4"/>
        <v>35459.316050000001</v>
      </c>
      <c r="H15" s="21">
        <f t="shared" si="4"/>
        <v>42936.856549999997</v>
      </c>
      <c r="I15" s="21">
        <f t="shared" si="4"/>
        <v>51801.67166</v>
      </c>
      <c r="J15" s="21">
        <f t="shared" si="4"/>
        <v>43968.05</v>
      </c>
      <c r="K15" s="21">
        <f>K8+K9+K14</f>
        <v>2694</v>
      </c>
      <c r="L15" s="21">
        <f t="shared" si="4"/>
        <v>42779.35</v>
      </c>
      <c r="M15" s="21">
        <f t="shared" si="4"/>
        <v>2745</v>
      </c>
      <c r="N15" s="21">
        <f t="shared" si="4"/>
        <v>32009.9</v>
      </c>
      <c r="O15" s="21">
        <f t="shared" si="4"/>
        <v>120</v>
      </c>
      <c r="P15" s="21">
        <f t="shared" si="4"/>
        <v>3020.6400000000003</v>
      </c>
      <c r="Q15" s="21">
        <f t="shared" si="4"/>
        <v>17416.750000000004</v>
      </c>
      <c r="R15" s="21">
        <f>R8+R9+R14</f>
        <v>7</v>
      </c>
    </row>
    <row r="16" spans="1:18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0.25" x14ac:dyDescent="0.3">
      <c r="A18" s="39" t="s">
        <v>31</v>
      </c>
      <c r="B18" s="39"/>
      <c r="C18" s="5"/>
      <c r="D18" s="5"/>
      <c r="E18" s="6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7" t="s">
        <v>3</v>
      </c>
    </row>
    <row r="19" spans="1:18" ht="111" customHeight="1" x14ac:dyDescent="0.25">
      <c r="A19" s="32" t="s">
        <v>13</v>
      </c>
      <c r="B19" s="32" t="s">
        <v>4</v>
      </c>
      <c r="C19" s="33" t="s">
        <v>0</v>
      </c>
      <c r="D19" s="30" t="s">
        <v>5</v>
      </c>
      <c r="E19" s="30" t="s">
        <v>6</v>
      </c>
      <c r="F19" s="36" t="s">
        <v>1</v>
      </c>
      <c r="G19" s="37"/>
      <c r="H19" s="37"/>
      <c r="I19" s="38"/>
      <c r="J19" s="33" t="s">
        <v>12</v>
      </c>
      <c r="K19" s="32" t="s">
        <v>20</v>
      </c>
      <c r="L19" s="32"/>
      <c r="M19" s="32" t="s">
        <v>21</v>
      </c>
      <c r="N19" s="32"/>
      <c r="O19" s="32" t="s">
        <v>22</v>
      </c>
      <c r="P19" s="32"/>
      <c r="Q19" s="32" t="s">
        <v>23</v>
      </c>
      <c r="R19" s="32" t="s">
        <v>29</v>
      </c>
    </row>
    <row r="20" spans="1:18" ht="90" x14ac:dyDescent="0.25">
      <c r="A20" s="32"/>
      <c r="B20" s="32"/>
      <c r="C20" s="34"/>
      <c r="D20" s="30"/>
      <c r="E20" s="30"/>
      <c r="F20" s="18" t="s">
        <v>8</v>
      </c>
      <c r="G20" s="18" t="s">
        <v>9</v>
      </c>
      <c r="H20" s="18" t="s">
        <v>10</v>
      </c>
      <c r="I20" s="18" t="s">
        <v>11</v>
      </c>
      <c r="J20" s="34"/>
      <c r="K20" s="14" t="s">
        <v>24</v>
      </c>
      <c r="L20" s="18" t="s">
        <v>25</v>
      </c>
      <c r="M20" s="14" t="s">
        <v>26</v>
      </c>
      <c r="N20" s="18" t="s">
        <v>27</v>
      </c>
      <c r="O20" s="14" t="s">
        <v>26</v>
      </c>
      <c r="P20" s="18" t="s">
        <v>27</v>
      </c>
      <c r="Q20" s="32"/>
      <c r="R20" s="32"/>
    </row>
    <row r="21" spans="1:18" x14ac:dyDescent="0.25">
      <c r="A21" s="11">
        <v>1</v>
      </c>
      <c r="B21" s="12">
        <v>2</v>
      </c>
      <c r="C21" s="11">
        <v>3</v>
      </c>
      <c r="D21" s="11">
        <v>4</v>
      </c>
      <c r="E21" s="12">
        <v>5</v>
      </c>
      <c r="F21" s="11">
        <v>6</v>
      </c>
      <c r="G21" s="11">
        <v>7</v>
      </c>
      <c r="H21" s="12">
        <v>8</v>
      </c>
      <c r="I21" s="11">
        <v>9</v>
      </c>
      <c r="J21" s="11">
        <v>10</v>
      </c>
      <c r="K21" s="12">
        <v>11</v>
      </c>
      <c r="L21" s="11">
        <v>12</v>
      </c>
      <c r="M21" s="11">
        <v>13</v>
      </c>
      <c r="N21" s="12">
        <v>14</v>
      </c>
      <c r="O21" s="11">
        <v>15</v>
      </c>
      <c r="P21" s="11">
        <v>16</v>
      </c>
      <c r="Q21" s="12">
        <v>17</v>
      </c>
      <c r="R21" s="11">
        <v>18</v>
      </c>
    </row>
    <row r="22" spans="1:18" ht="14.25" customHeight="1" x14ac:dyDescent="0.25">
      <c r="A22" s="27"/>
      <c r="B22" s="31" t="s">
        <v>33</v>
      </c>
      <c r="C22" s="19" t="s">
        <v>14</v>
      </c>
      <c r="D22" s="20">
        <f>SUM(F22:J22)</f>
        <v>817.71900000000005</v>
      </c>
      <c r="E22" s="20">
        <f t="shared" ref="E22" si="5">SUM(G22:J22)</f>
        <v>0</v>
      </c>
      <c r="F22" s="24">
        <f>[6]АМЖКУ!F22+[6]СЖКХ!F22+[6]ГРЭС!F22+[6]ЖКХ!E22+[6]ИЖКХ!E22+[6]Прогресс!F22</f>
        <v>817.71900000000005</v>
      </c>
      <c r="G22" s="24"/>
      <c r="H22" s="24"/>
      <c r="I22" s="24"/>
      <c r="J22" s="24"/>
      <c r="K22" s="26"/>
      <c r="L22" s="26"/>
      <c r="M22" s="26"/>
      <c r="N22" s="26"/>
      <c r="O22" s="26"/>
      <c r="P22" s="26"/>
      <c r="Q22" s="26"/>
      <c r="R22" s="26"/>
    </row>
    <row r="23" spans="1:18" ht="14.25" customHeight="1" x14ac:dyDescent="0.25">
      <c r="A23" s="28"/>
      <c r="B23" s="31"/>
      <c r="C23" s="19" t="s">
        <v>28</v>
      </c>
      <c r="D23" s="20">
        <f>D24</f>
        <v>174865.64311999999</v>
      </c>
      <c r="E23" s="20">
        <f>SUM(G23:I23)</f>
        <v>111355.13312000001</v>
      </c>
      <c r="F23" s="20">
        <f t="shared" ref="F23:R23" si="6">F24</f>
        <v>33127.58</v>
      </c>
      <c r="G23" s="20">
        <f t="shared" si="6"/>
        <v>37615.282339999998</v>
      </c>
      <c r="H23" s="20">
        <f t="shared" si="6"/>
        <v>30729.619269999999</v>
      </c>
      <c r="I23" s="20">
        <f t="shared" si="6"/>
        <v>43010.231510000005</v>
      </c>
      <c r="J23" s="20">
        <f t="shared" si="6"/>
        <v>30382.93</v>
      </c>
      <c r="K23" s="20">
        <f t="shared" si="6"/>
        <v>4528</v>
      </c>
      <c r="L23" s="20">
        <f t="shared" si="6"/>
        <v>51156.15</v>
      </c>
      <c r="M23" s="20">
        <f t="shared" si="6"/>
        <v>1889</v>
      </c>
      <c r="N23" s="20">
        <f t="shared" si="6"/>
        <v>42309.2</v>
      </c>
      <c r="O23" s="20">
        <f t="shared" si="6"/>
        <v>83</v>
      </c>
      <c r="P23" s="20">
        <f t="shared" si="6"/>
        <v>4440.643</v>
      </c>
      <c r="Q23" s="20">
        <f t="shared" si="6"/>
        <v>9323.9980000000014</v>
      </c>
      <c r="R23" s="20">
        <f t="shared" si="6"/>
        <v>1</v>
      </c>
    </row>
    <row r="24" spans="1:18" ht="14.25" customHeight="1" x14ac:dyDescent="0.25">
      <c r="A24" s="28"/>
      <c r="B24" s="31"/>
      <c r="C24" s="19" t="s">
        <v>15</v>
      </c>
      <c r="D24" s="20">
        <f>D25+D26+D27</f>
        <v>174865.64311999999</v>
      </c>
      <c r="E24" s="20">
        <f>SUM(G24:I24)</f>
        <v>111355.13312000001</v>
      </c>
      <c r="F24" s="20">
        <f t="shared" ref="F24:J24" si="7">F25+F26+F27</f>
        <v>33127.58</v>
      </c>
      <c r="G24" s="20">
        <f t="shared" si="7"/>
        <v>37615.282339999998</v>
      </c>
      <c r="H24" s="20">
        <f t="shared" si="7"/>
        <v>30729.619269999999</v>
      </c>
      <c r="I24" s="20">
        <f t="shared" si="7"/>
        <v>43010.231510000005</v>
      </c>
      <c r="J24" s="20">
        <f t="shared" si="7"/>
        <v>30382.93</v>
      </c>
      <c r="K24" s="20">
        <f>K25+K26+K27</f>
        <v>4528</v>
      </c>
      <c r="L24" s="20">
        <f t="shared" ref="L24:R24" si="8">L25+L26+L27</f>
        <v>51156.15</v>
      </c>
      <c r="M24" s="20">
        <f t="shared" si="8"/>
        <v>1889</v>
      </c>
      <c r="N24" s="20">
        <f t="shared" si="8"/>
        <v>42309.2</v>
      </c>
      <c r="O24" s="20">
        <f t="shared" si="8"/>
        <v>83</v>
      </c>
      <c r="P24" s="20">
        <f t="shared" si="8"/>
        <v>4440.643</v>
      </c>
      <c r="Q24" s="20">
        <f t="shared" si="8"/>
        <v>9323.9980000000014</v>
      </c>
      <c r="R24" s="20">
        <f t="shared" si="8"/>
        <v>1</v>
      </c>
    </row>
    <row r="25" spans="1:18" ht="14.25" customHeight="1" x14ac:dyDescent="0.25">
      <c r="A25" s="28"/>
      <c r="B25" s="31"/>
      <c r="C25" s="19" t="s">
        <v>16</v>
      </c>
      <c r="D25" s="20">
        <f>SUM(F25:J25)</f>
        <v>157000.34312000001</v>
      </c>
      <c r="E25" s="20">
        <f>SUM(G25:I25)</f>
        <v>100343.56312000001</v>
      </c>
      <c r="F25" s="20">
        <f>[6]АМЖКУ!F25+[6]СЖКХ!F25+[6]ГРЭС!F25+[6]ЖКХ!F25+[6]ИЖКХ!F25+'[6]Чистый двор'!F25+[6]Жилище!F26+[6]Прогресс!F25+'[6]Наш дом'!F26+[6]Уют!F26+[6]Радуга!F25</f>
        <v>29985.370000000003</v>
      </c>
      <c r="G25" s="20">
        <f>[6]АМЖКУ!G25+[6]СЖКХ!G25+[6]ГРЭС!G25+[6]ЖКХ!G25+[6]ИЖКХ!G25+'[6]Чистый двор'!G25+[6]Жилище!G26+[6]Прогресс!G25+'[6]Наш дом'!G26+[6]Уют!G26+[6]Радуга!G25</f>
        <v>34573.922339999997</v>
      </c>
      <c r="H25" s="20">
        <f>[6]АМЖКУ!H25+[6]СЖКХ!H25+[6]ГРЭС!H25+[6]ЖКХ!H25+[6]ИЖКХ!H25+'[6]Чистый двор'!H25+[6]Жилище!H26+[6]Прогресс!H25+'[6]Наш дом'!H26+[6]Уют!H26+[6]Радуга!H25</f>
        <v>28242.619269999999</v>
      </c>
      <c r="I25" s="20">
        <f>[6]АМЖКУ!I25+[6]СЖКХ!I25+[6]ГРЭС!I25+[6]ЖКХ!I25+[6]ИЖКХ!I25+'[6]Чистый двор'!I25+[6]Жилище!I26+[6]Прогресс!I25+'[6]Наш дом'!I26+[6]Уют!I26+[6]Радуга!I25</f>
        <v>37527.021510000006</v>
      </c>
      <c r="J25" s="20">
        <f>[6]АМЖКУ!J25+[6]СЖКХ!J25+[6]ГРЭС!J25+[6]ЖКХ!J25+[6]ИЖКХ!J25+'[6]Чистый двор'!J25+[6]Жилище!J26+[6]Прогресс!J25+'[6]Наш дом'!J26+[6]Уют!J26+[6]Радуга!J25</f>
        <v>26671.41</v>
      </c>
      <c r="K25" s="20">
        <f>[6]АМЖКУ!K25+[6]СЖКХ!K25+[6]ГРЭС!K25+[6]ЖКХ!K25+[6]ИЖКХ!K25+'[6]Чистый двор'!K25+[6]Жилище!K26+[6]Прогресс!K25+'[6]Наш дом'!K26+[6]Уют!K26+[6]Радуга!K25</f>
        <v>4520</v>
      </c>
      <c r="L25" s="20">
        <f>[6]АМЖКУ!L25+[6]СЖКХ!L25+[6]ГРЭС!L25+[6]ЖКХ!L25+[6]ИЖКХ!L25+'[6]Чистый двор'!L25+[6]Жилище!L26+[6]Прогресс!L25+'[6]Наш дом'!L26+[6]Уют!L26+[6]Радуга!L25</f>
        <v>50875.69</v>
      </c>
      <c r="M25" s="20">
        <f>[6]АМЖКУ!M25+[6]СЖКХ!M25+[6]ГРЭС!M25+[6]ЖКХ!M25+[6]ИЖКХ!M25+'[6]Чистый двор'!M25+[6]Жилище!M26+[6]Прогресс!M25+'[6]Наш дом'!M26+[6]Уют!M26+[6]Радуга!M25</f>
        <v>1883</v>
      </c>
      <c r="N25" s="20">
        <f>[6]АМЖКУ!N25+[6]СЖКХ!N25+[6]ГРЭС!N25+[6]ЖКХ!N25+[6]ИЖКХ!N25+'[6]Чистый двор'!N25+[6]Жилище!N26+[6]Прогресс!N25+'[6]Наш дом'!N26+[6]Уют!N26+[6]Радуга!N25</f>
        <v>41966.74</v>
      </c>
      <c r="O25" s="20">
        <f>[6]АМЖКУ!O25+[6]СЖКХ!O25+[6]ГРЭС!O25+[6]ЖКХ!O25+[6]ИЖКХ!O25+'[6]Чистый двор'!O25+[6]Жилище!O26+[6]Прогресс!O25+'[6]Наш дом'!O26+[6]Уют!O26+[6]Радуга!O25</f>
        <v>83</v>
      </c>
      <c r="P25" s="20">
        <f>[6]АМЖКУ!P25+[6]СЖКХ!P25+[6]ГРЭС!P25+[6]ЖКХ!P25+[6]ИЖКХ!P25+'[6]Чистый двор'!P25+[6]Жилище!P26+[6]Прогресс!P25+'[6]Наш дом'!P26+[6]Уют!P26+[6]Радуга!P25</f>
        <v>4440.643</v>
      </c>
      <c r="Q25" s="20">
        <f>[6]АМЖКУ!Q25+[6]СЖКХ!Q25+[6]ГРЭС!Q25+[6]ЖКХ!Q25+[6]ИЖКХ!Q25+'[6]Чистый двор'!Q25+[6]Жилище!Q26+[6]Прогресс!Q25+'[6]Наш дом'!Q26+[6]Уют!Q26+[6]Радуга!Q25</f>
        <v>9108.5980000000018</v>
      </c>
      <c r="R25" s="20">
        <f>[6]АМЖКУ!R25+[6]СЖКХ!R25+[6]ГРЭС!R25+[6]ЖКХ!R25+[6]ИЖКХ!R25+'[6]Чистый двор'!R25+[6]Жилище!R26+[6]Прогресс!R25+'[6]Наш дом'!R26+[6]Уют!R26+[6]Радуга!R25</f>
        <v>1</v>
      </c>
    </row>
    <row r="26" spans="1:18" ht="14.25" customHeight="1" x14ac:dyDescent="0.25">
      <c r="A26" s="28"/>
      <c r="B26" s="31"/>
      <c r="C26" s="19" t="s">
        <v>17</v>
      </c>
      <c r="D26" s="20">
        <f t="shared" ref="D26:D28" si="9">SUM(F26:J26)</f>
        <v>17865.3</v>
      </c>
      <c r="E26" s="20">
        <f>SUM(G26:I26)</f>
        <v>11011.57</v>
      </c>
      <c r="F26" s="20">
        <f>[6]АМЖКУ!F26+[6]СЖКХ!F26+[6]ГРЭС!F26+[6]ЖКХ!F26+[6]ИЖКХ!F26+'[6]Чистый двор'!F26+[6]Жилище!F27+[6]Прогресс!F26+'[6]Наш дом'!F27+[6]Уют!F27+[6]Радуга!F26</f>
        <v>3142.21</v>
      </c>
      <c r="G26" s="20">
        <f>[6]АМЖКУ!G26+[6]СЖКХ!G26+[6]ГРЭС!G26+[6]ЖКХ!G26+[6]ИЖКХ!G26+'[6]Чистый двор'!G26+[6]Жилище!G27+[6]Прогресс!G26+'[6]Наш дом'!G27+[6]Уют!G27+[6]Радуга!G26</f>
        <v>3041.36</v>
      </c>
      <c r="H26" s="20">
        <f>[6]АМЖКУ!H26+[6]СЖКХ!H26+[6]ГРЭС!H26+[6]ЖКХ!H26+[6]ИЖКХ!H26+'[6]Чистый двор'!H26+[6]Жилище!H27+[6]Прогресс!H26+'[6]Наш дом'!H27+[6]Уют!H27+[6]Радуга!H26</f>
        <v>2487</v>
      </c>
      <c r="I26" s="20">
        <f>[6]АМЖКУ!I26+[6]СЖКХ!I26+[6]ГРЭС!I26+[6]ЖКХ!I26+[6]ИЖКХ!I26+'[6]Чистый двор'!I26+[6]Жилище!I27+[6]Прогресс!I26+'[6]Наш дом'!I27+[6]Уют!I27+[6]Радуга!I26</f>
        <v>5483.21</v>
      </c>
      <c r="J26" s="20">
        <f>[6]АМЖКУ!J26+[6]СЖКХ!J26+[6]ГРЭС!J26+[6]ЖКХ!J26+[6]ИЖКХ!J26+'[6]Чистый двор'!J26+[6]Жилище!J27+[6]Прогресс!J26+'[6]Наш дом'!J27+[6]Уют!J27+[6]Радуга!J26</f>
        <v>3711.52</v>
      </c>
      <c r="K26" s="20">
        <f>[6]АМЖКУ!K26+[6]СЖКХ!K26+[6]ГРЭС!K26+[6]ЖКХ!K26+[6]ИЖКХ!K26+'[6]Чистый двор'!K26+[6]Жилище!K27+[6]Прогресс!K26+'[6]Наш дом'!K27+[6]Уют!K27+[6]Радуга!K26</f>
        <v>8</v>
      </c>
      <c r="L26" s="20">
        <f>[6]АМЖКУ!L26+[6]СЖКХ!L26+[6]ГРЭС!L26+[6]ЖКХ!L26+[6]ИЖКХ!L26+'[6]Чистый двор'!L26+[6]Жилище!L27+[6]Прогресс!L26+'[6]Наш дом'!L27+[6]Уют!L27+[6]Радуга!L26</f>
        <v>280.46000000000004</v>
      </c>
      <c r="M26" s="20">
        <f>[6]АМЖКУ!M26+[6]СЖКХ!M26+[6]ГРЭС!M26+[6]ЖКХ!M26+[6]ИЖКХ!M26+'[6]Чистый двор'!M26+[6]Жилище!M27+[6]Прогресс!M26+'[6]Наш дом'!M27+[6]Уют!M27+[6]Радуга!M26</f>
        <v>6</v>
      </c>
      <c r="N26" s="20">
        <f>[6]АМЖКУ!N26+[6]СЖКХ!N26+[6]ГРЭС!N26+[6]ЖКХ!N26+[6]ИЖКХ!N26+'[6]Чистый двор'!N26+[6]Жилище!N27+[6]Прогресс!N26+'[6]Наш дом'!N27+[6]Уют!N27+[6]Радуга!N26</f>
        <v>342.46</v>
      </c>
      <c r="O26" s="20">
        <f>[6]АМЖКУ!O26+[6]СЖКХ!O26+[6]ГРЭС!O26+[6]ЖКХ!O26+[6]ИЖКХ!O26+'[6]Чистый двор'!O26+[6]Жилище!O27+[6]Прогресс!O26+'[6]Наш дом'!O27+[6]Уют!O27+[6]Радуга!O26</f>
        <v>0</v>
      </c>
      <c r="P26" s="20">
        <f>[6]АМЖКУ!P26+[6]СЖКХ!P26+[6]ГРЭС!P26+[6]ЖКХ!P26+[6]ИЖКХ!P26+'[6]Чистый двор'!P26+[6]Жилище!P27+[6]Прогресс!P26+'[6]Наш дом'!P27+[6]Уют!P27+[6]Радуга!P26</f>
        <v>0</v>
      </c>
      <c r="Q26" s="20">
        <f>[6]АМЖКУ!Q26+[6]СЖКХ!Q26+[6]ГРЭС!Q26+[6]ЖКХ!Q26+[6]ИЖКХ!Q26+'[6]Чистый двор'!Q26+[6]Жилище!Q27+[6]Прогресс!Q26+'[6]Наш дом'!Q27+[6]Уют!Q27+[6]Радуга!Q26</f>
        <v>215.4</v>
      </c>
      <c r="R26" s="20">
        <f>[6]АМЖКУ!R26+[6]СЖКХ!R26+[6]ГРЭС!R26+[6]ЖКХ!R26+[6]ИЖКХ!R26+'[6]Чистый двор'!R26+[6]Жилище!R27+[6]Прогресс!R26+'[6]Наш дом'!R27+[6]Уют!R27+[6]Радуга!R26</f>
        <v>0</v>
      </c>
    </row>
    <row r="27" spans="1:18" ht="14.25" customHeight="1" x14ac:dyDescent="0.25">
      <c r="A27" s="28"/>
      <c r="B27" s="31"/>
      <c r="C27" s="19" t="s">
        <v>18</v>
      </c>
      <c r="D27" s="20">
        <f t="shared" si="9"/>
        <v>0</v>
      </c>
      <c r="E27" s="20">
        <f t="shared" ref="E27" si="10">SUM(G27:I27)</f>
        <v>0</v>
      </c>
      <c r="F27" s="20">
        <f>[6]АМЖКУ!F27+[6]СЖКХ!F27+[6]ГРЭС!F27+[6]ЖКХ!F27+[6]ИЖКХ!F27+'[6]Чистый двор'!F27+[6]Жилище!F28+[6]Прогресс!F27+'[6]Наш дом'!F28+[6]Уют!F28+[6]Радуга!F27</f>
        <v>0</v>
      </c>
      <c r="G27" s="20">
        <f>[6]АМЖКУ!G27+[6]СЖКХ!G27+[6]ГРЭС!G27+[6]ЖКХ!G27+[6]ИЖКХ!G27+'[6]Чистый двор'!G27+[6]Жилище!G28+[6]Прогресс!G27+'[6]Наш дом'!G28+[6]Уют!G28+[6]Радуга!G27</f>
        <v>0</v>
      </c>
      <c r="H27" s="20">
        <f>[6]АМЖКУ!H27+[6]СЖКХ!H27+[6]ГРЭС!H27+[6]ЖКХ!H27+[6]ИЖКХ!H27+'[6]Чистый двор'!H27+[6]Жилище!H28+[6]Прогресс!H27+'[6]Наш дом'!H28+[6]Уют!H28+[6]Радуга!H27</f>
        <v>0</v>
      </c>
      <c r="I27" s="20">
        <f>[6]АМЖКУ!I27+[6]СЖКХ!I27+[6]ГРЭС!I27+[6]ЖКХ!I27+[6]ИЖКХ!I27+'[6]Чистый двор'!I27+[6]Жилище!I28+[6]Прогресс!I27+'[6]Наш дом'!I28+[6]Уют!I28+[6]Радуга!I27</f>
        <v>0</v>
      </c>
      <c r="J27" s="20">
        <f>[6]АМЖКУ!J27+[6]СЖКХ!J27+[6]ГРЭС!J27+[6]ЖКХ!J27+[6]ИЖКХ!J27+'[6]Чистый двор'!J27+[6]Жилище!J28+[6]Прогресс!J27+'[6]Наш дом'!J28+[6]Уют!J28+[6]Радуга!J27</f>
        <v>0</v>
      </c>
      <c r="K27" s="20">
        <f>[6]АМЖКУ!K27+[6]СЖКХ!K27+[6]ГРЭС!K27+[6]ЖКХ!K27+[6]ИЖКХ!K27+'[6]Чистый двор'!K27+[6]Жилище!K28+[6]Прогресс!K27+'[6]Наш дом'!K28+[6]Уют!K28+[6]Радуга!K27</f>
        <v>0</v>
      </c>
      <c r="L27" s="20">
        <f>[6]АМЖКУ!L27+[6]СЖКХ!L27+[6]ГРЭС!L27+[6]ЖКХ!L27+[6]ИЖКХ!L27+'[6]Чистый двор'!L27+[6]Жилище!L28+[6]Прогресс!L27+'[6]Наш дом'!L28+[6]Уют!L28+[6]Радуга!L27</f>
        <v>0</v>
      </c>
      <c r="M27" s="20">
        <f>[6]АМЖКУ!M27+[6]СЖКХ!M27+[6]ГРЭС!M27+[6]ЖКХ!M27+[6]ИЖКХ!M27+'[6]Чистый двор'!M27+[6]Жилище!M28+[6]Прогресс!M27+'[6]Наш дом'!M28+[6]Уют!M28+[6]Радуга!M27</f>
        <v>0</v>
      </c>
      <c r="N27" s="20">
        <f>[6]АМЖКУ!N27+[6]СЖКХ!N27+[6]ГРЭС!N27+[6]ЖКХ!N27+[6]ИЖКХ!N27+'[6]Чистый двор'!N27+[6]Жилище!N28+[6]Прогресс!N27+'[6]Наш дом'!N28+[6]Уют!N28+[6]Радуга!N27</f>
        <v>0</v>
      </c>
      <c r="O27" s="20">
        <f>[6]АМЖКУ!O27+[6]СЖКХ!O27+[6]ГРЭС!O27+[6]ЖКХ!O27+[6]ИЖКХ!O27+'[6]Чистый двор'!O27+[6]Жилище!O28+[6]Прогресс!O27+'[6]Наш дом'!O28+[6]Уют!O28+[6]Радуга!O27</f>
        <v>0</v>
      </c>
      <c r="P27" s="20">
        <f>[6]АМЖКУ!P27+[6]СЖКХ!P27+[6]ГРЭС!P27+[6]ЖКХ!P27+[6]ИЖКХ!P27+'[6]Чистый двор'!P27+[6]Жилище!P28+[6]Прогресс!P27+'[6]Наш дом'!P28+[6]Уют!P28+[6]Радуга!P27</f>
        <v>0</v>
      </c>
      <c r="Q27" s="20">
        <f>[6]АМЖКУ!Q27+[6]СЖКХ!Q27+[6]ГРЭС!Q27+[6]ЖКХ!Q27+[6]ИЖКХ!Q27+'[6]Чистый двор'!Q27+[6]Жилище!Q28+[6]Прогресс!Q27+'[6]Наш дом'!Q28+[6]Уют!Q28+[6]Радуга!Q27</f>
        <v>0</v>
      </c>
      <c r="R27" s="20">
        <f>[6]АМЖКУ!R27+[6]СЖКХ!R27+[6]ГРЭС!R27+[6]ЖКХ!R27+[6]ИЖКХ!R27+'[6]Чистый двор'!R27+[6]Жилище!R28+[6]Прогресс!R27+'[6]Наш дом'!R28+[6]Уют!R28+[6]Радуга!R27</f>
        <v>0</v>
      </c>
    </row>
    <row r="28" spans="1:18" ht="14.25" customHeight="1" x14ac:dyDescent="0.25">
      <c r="A28" s="28"/>
      <c r="B28" s="31"/>
      <c r="C28" s="19" t="s">
        <v>19</v>
      </c>
      <c r="D28" s="20">
        <f t="shared" si="9"/>
        <v>62165.23</v>
      </c>
      <c r="E28" s="20">
        <f>SUM(G28:I28)</f>
        <v>46683.57</v>
      </c>
      <c r="F28" s="20">
        <f>[6]АМЖКУ!F28+[6]СЖКХ!F28+[6]ГРЭС!F28+[6]ЖКХ!F28+[6]ИЖКХ!F28+'[6]Чистый двор'!F28+[6]Жилище!F29+[6]Прогресс!F28+'[6]Наш дом'!F29+[6]Уют!F29+[6]Радуга!F28</f>
        <v>2369.2900000000004</v>
      </c>
      <c r="G28" s="20">
        <f>[6]АМЖКУ!G28+[6]СЖКХ!G28+[6]ГРЭС!G28+[6]ЖКХ!G28+[6]ИЖКХ!G28+'[6]Чистый двор'!G28+[6]Жилище!G29+[6]Прогресс!G28+'[6]Наш дом'!G29+[6]Уют!G29+[6]Радуга!G28</f>
        <v>1078.24</v>
      </c>
      <c r="H28" s="20">
        <f>[6]АМЖКУ!H28+[6]СЖКХ!H28+[6]ГРЭС!H28+[6]ЖКХ!H28+[6]ИЖКХ!H28+'[6]Чистый двор'!H28+[6]Жилище!H29+[6]Прогресс!H28+'[6]Наш дом'!H29+[6]Уют!H29+[6]Радуга!H28</f>
        <v>35918.89</v>
      </c>
      <c r="I28" s="20">
        <f>[6]АМЖКУ!I28+[6]СЖКХ!I28+[6]ГРЭС!I28+[6]ЖКХ!I28+[6]ИЖКХ!I28+'[6]Чистый двор'!I28+[6]Жилище!I29+[6]Прогресс!I28+'[6]Наш дом'!I29+[6]Уют!I29+[6]Радуга!I28</f>
        <v>9686.44</v>
      </c>
      <c r="J28" s="20">
        <f>[6]АМЖКУ!J28+[6]СЖКХ!J28+[6]ГРЭС!J28+[6]ЖКХ!J28+[6]ИЖКХ!J28+'[6]Чистый двор'!J28+[6]Жилище!J29+[6]Прогресс!J28+'[6]Наш дом'!J29+[6]Уют!J29+[6]Радуга!J28</f>
        <v>13112.37</v>
      </c>
      <c r="K28" s="20">
        <f>[6]АМЖКУ!K28+[6]СЖКХ!K28+[6]ГРЭС!K28+[6]ЖКХ!K28+[6]ИЖКХ!K28+'[6]Чистый двор'!K28+[6]Жилище!K29+[6]Прогресс!K28+'[6]Наш дом'!K29+[6]Уют!K29+[6]Радуга!K28</f>
        <v>0</v>
      </c>
      <c r="L28" s="20">
        <f>[6]АМЖКУ!L28+[6]СЖКХ!L28+[6]ГРЭС!L28+[6]ЖКХ!L28+[6]ИЖКХ!L28+'[6]Чистый двор'!L28+[6]Жилище!L29+[6]Прогресс!L28+'[6]Наш дом'!L29+[6]Уют!L29+[6]Радуга!L28</f>
        <v>0</v>
      </c>
      <c r="M28" s="20">
        <f>[6]АМЖКУ!M28+[6]СЖКХ!M28+[6]ГРЭС!M28+[6]ЖКХ!M28+[6]ИЖКХ!M28+'[6]Чистый двор'!M28+[6]Жилище!M29+[6]Прогресс!M28+'[6]Наш дом'!M29+[6]Уют!M29+[6]Радуга!M28</f>
        <v>0</v>
      </c>
      <c r="N28" s="20">
        <f>[6]АМЖКУ!N28+[6]СЖКХ!N28+[6]ГРЭС!N28+[6]ЖКХ!N28+[6]ИЖКХ!N28+'[6]Чистый двор'!N28+[6]Жилище!N29+[6]Прогресс!N28+'[6]Наш дом'!N29+[6]Уют!N29+[6]Радуга!N28</f>
        <v>0</v>
      </c>
      <c r="O28" s="20">
        <f>[6]АМЖКУ!O28+[6]СЖКХ!O28+[6]ГРЭС!O28+[6]ЖКХ!O28+[6]ИЖКХ!O28+'[6]Чистый двор'!O28+[6]Жилище!O29+[6]Прогресс!O28+'[6]Наш дом'!O29+[6]Уют!O29+[6]Радуга!O28</f>
        <v>0</v>
      </c>
      <c r="P28" s="20">
        <f>[6]АМЖКУ!P28+[6]СЖКХ!P28+[6]ГРЭС!P28+[6]ЖКХ!P28+[6]ИЖКХ!P28+'[6]Чистый двор'!P28+[6]Жилище!P29+[6]Прогресс!P28+'[6]Наш дом'!P29+[6]Уют!P29+[6]Радуга!P28</f>
        <v>0</v>
      </c>
      <c r="Q28" s="20">
        <f>[6]АМЖКУ!Q28+[6]СЖКХ!Q28+[6]ГРЭС!Q28+[6]ЖКХ!Q28+[6]ИЖКХ!Q28+'[6]Чистый двор'!Q28+[6]Жилище!Q29+[6]Прогресс!Q28+'[6]Наш дом'!Q29+[6]Уют!Q29+[6]Радуга!Q28</f>
        <v>0</v>
      </c>
      <c r="R28" s="20">
        <f>[6]АМЖКУ!R28+[6]СЖКХ!R28+[6]ГРЭС!R28+[6]ЖКХ!R28+[6]ИЖКХ!R28+'[6]Чистый двор'!R28+[6]Жилище!R29+[6]Прогресс!R28+'[6]Наш дом'!R29+[6]Уют!R29+[6]Радуга!R28</f>
        <v>0</v>
      </c>
    </row>
    <row r="29" spans="1:18" ht="14.25" customHeight="1" x14ac:dyDescent="0.25">
      <c r="A29" s="29"/>
      <c r="B29" s="31"/>
      <c r="C29" s="13" t="s">
        <v>7</v>
      </c>
      <c r="D29" s="22">
        <f>D22+D23+D28</f>
        <v>237848.59212000002</v>
      </c>
      <c r="E29" s="22">
        <f>E22+E23+E28</f>
        <v>158038.70312000002</v>
      </c>
      <c r="F29" s="22">
        <f t="shared" ref="F29:R29" si="11">F22+F23+F28</f>
        <v>36314.589</v>
      </c>
      <c r="G29" s="22">
        <f t="shared" si="11"/>
        <v>38693.522339999996</v>
      </c>
      <c r="H29" s="22">
        <f t="shared" si="11"/>
        <v>66648.509269999995</v>
      </c>
      <c r="I29" s="22">
        <f t="shared" si="11"/>
        <v>52696.671510000007</v>
      </c>
      <c r="J29" s="22">
        <f t="shared" si="11"/>
        <v>43495.3</v>
      </c>
      <c r="K29" s="22">
        <f t="shared" si="11"/>
        <v>4528</v>
      </c>
      <c r="L29" s="22">
        <f t="shared" si="11"/>
        <v>51156.15</v>
      </c>
      <c r="M29" s="22">
        <f t="shared" si="11"/>
        <v>1889</v>
      </c>
      <c r="N29" s="22">
        <f t="shared" si="11"/>
        <v>42309.2</v>
      </c>
      <c r="O29" s="22">
        <f t="shared" si="11"/>
        <v>83</v>
      </c>
      <c r="P29" s="22">
        <f>P22+P23+P28</f>
        <v>4440.643</v>
      </c>
      <c r="Q29" s="22">
        <f t="shared" si="11"/>
        <v>9323.9980000000014</v>
      </c>
      <c r="R29" s="22">
        <f t="shared" si="11"/>
        <v>1</v>
      </c>
    </row>
    <row r="30" spans="1:18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0.25" x14ac:dyDescent="0.3">
      <c r="A32" s="39" t="s">
        <v>32</v>
      </c>
      <c r="B32" s="39"/>
      <c r="C32" s="5"/>
      <c r="D32" s="5"/>
      <c r="E32" s="6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7" t="s">
        <v>3</v>
      </c>
    </row>
    <row r="33" spans="1:18" ht="109.5" customHeight="1" x14ac:dyDescent="0.25">
      <c r="A33" s="32" t="s">
        <v>13</v>
      </c>
      <c r="B33" s="32" t="s">
        <v>4</v>
      </c>
      <c r="C33" s="33" t="s">
        <v>0</v>
      </c>
      <c r="D33" s="30" t="s">
        <v>5</v>
      </c>
      <c r="E33" s="30" t="s">
        <v>6</v>
      </c>
      <c r="F33" s="36" t="s">
        <v>1</v>
      </c>
      <c r="G33" s="37"/>
      <c r="H33" s="37"/>
      <c r="I33" s="38"/>
      <c r="J33" s="33" t="s">
        <v>12</v>
      </c>
      <c r="K33" s="32" t="s">
        <v>20</v>
      </c>
      <c r="L33" s="32"/>
      <c r="M33" s="32" t="s">
        <v>21</v>
      </c>
      <c r="N33" s="32"/>
      <c r="O33" s="32" t="s">
        <v>22</v>
      </c>
      <c r="P33" s="32"/>
      <c r="Q33" s="32" t="s">
        <v>23</v>
      </c>
      <c r="R33" s="32" t="s">
        <v>29</v>
      </c>
    </row>
    <row r="34" spans="1:18" ht="90" x14ac:dyDescent="0.25">
      <c r="A34" s="32"/>
      <c r="B34" s="32"/>
      <c r="C34" s="34"/>
      <c r="D34" s="30"/>
      <c r="E34" s="30"/>
      <c r="F34" s="18" t="s">
        <v>8</v>
      </c>
      <c r="G34" s="18" t="s">
        <v>9</v>
      </c>
      <c r="H34" s="18" t="s">
        <v>10</v>
      </c>
      <c r="I34" s="18" t="s">
        <v>11</v>
      </c>
      <c r="J34" s="34"/>
      <c r="K34" s="14" t="s">
        <v>24</v>
      </c>
      <c r="L34" s="18" t="s">
        <v>25</v>
      </c>
      <c r="M34" s="14" t="s">
        <v>26</v>
      </c>
      <c r="N34" s="18" t="s">
        <v>27</v>
      </c>
      <c r="O34" s="14" t="s">
        <v>26</v>
      </c>
      <c r="P34" s="18" t="s">
        <v>27</v>
      </c>
      <c r="Q34" s="32"/>
      <c r="R34" s="32"/>
    </row>
    <row r="35" spans="1:18" x14ac:dyDescent="0.25">
      <c r="A35" s="11">
        <v>1</v>
      </c>
      <c r="B35" s="12">
        <v>2</v>
      </c>
      <c r="C35" s="11">
        <v>3</v>
      </c>
      <c r="D35" s="11">
        <v>4</v>
      </c>
      <c r="E35" s="12">
        <v>5</v>
      </c>
      <c r="F35" s="11">
        <v>6</v>
      </c>
      <c r="G35" s="11">
        <v>7</v>
      </c>
      <c r="H35" s="12">
        <v>8</v>
      </c>
      <c r="I35" s="11">
        <v>9</v>
      </c>
      <c r="J35" s="11">
        <v>10</v>
      </c>
      <c r="K35" s="12">
        <v>11</v>
      </c>
      <c r="L35" s="11">
        <v>12</v>
      </c>
      <c r="M35" s="11">
        <v>13</v>
      </c>
      <c r="N35" s="12">
        <v>14</v>
      </c>
      <c r="O35" s="11">
        <v>15</v>
      </c>
      <c r="P35" s="11">
        <v>16</v>
      </c>
      <c r="Q35" s="12">
        <v>17</v>
      </c>
      <c r="R35" s="11">
        <v>18</v>
      </c>
    </row>
    <row r="36" spans="1:18" ht="13.5" customHeight="1" x14ac:dyDescent="0.25">
      <c r="A36" s="27"/>
      <c r="B36" s="31" t="s">
        <v>33</v>
      </c>
      <c r="C36" s="19" t="s">
        <v>14</v>
      </c>
      <c r="D36" s="20">
        <f>SUM(F36:J36)</f>
        <v>3360.5213100000001</v>
      </c>
      <c r="E36" s="20">
        <f t="shared" ref="E36" si="12">SUM(G36:J36)</f>
        <v>0</v>
      </c>
      <c r="F36" s="24">
        <f>[6]АМЖКУ!F36+[6]СЖКХ!F36+[6]ГРЭС!F36+[6]ЖКХ!E36+[6]ИЖКХ!E36+[6]Прогресс!F36</f>
        <v>3360.5213100000001</v>
      </c>
      <c r="G36" s="24"/>
      <c r="H36" s="24"/>
      <c r="I36" s="24"/>
      <c r="J36" s="24"/>
      <c r="K36" s="26"/>
      <c r="L36" s="26"/>
      <c r="M36" s="26"/>
      <c r="N36" s="26"/>
      <c r="O36" s="26"/>
      <c r="P36" s="26"/>
      <c r="Q36" s="26"/>
      <c r="R36" s="26"/>
    </row>
    <row r="37" spans="1:18" ht="13.5" customHeight="1" x14ac:dyDescent="0.25">
      <c r="A37" s="28"/>
      <c r="B37" s="31"/>
      <c r="C37" s="19" t="s">
        <v>28</v>
      </c>
      <c r="D37" s="20">
        <f>D38</f>
        <v>147127.29822999999</v>
      </c>
      <c r="E37" s="20">
        <f>SUM(G37:I37)</f>
        <v>98937.838229999994</v>
      </c>
      <c r="F37" s="20">
        <f t="shared" ref="F37:R37" si="13">F38</f>
        <v>15794.729999999998</v>
      </c>
      <c r="G37" s="20">
        <f t="shared" si="13"/>
        <v>29224.198929999999</v>
      </c>
      <c r="H37" s="20">
        <f t="shared" si="13"/>
        <v>29510.089300000003</v>
      </c>
      <c r="I37" s="20">
        <f t="shared" si="13"/>
        <v>40203.549999999996</v>
      </c>
      <c r="J37" s="20">
        <f t="shared" si="13"/>
        <v>32394.73</v>
      </c>
      <c r="K37" s="20">
        <f t="shared" si="13"/>
        <v>1330</v>
      </c>
      <c r="L37" s="20">
        <f t="shared" si="13"/>
        <v>24575.97</v>
      </c>
      <c r="M37" s="20">
        <f t="shared" si="13"/>
        <v>767</v>
      </c>
      <c r="N37" s="20">
        <f t="shared" si="13"/>
        <v>21993.16</v>
      </c>
      <c r="O37" s="20">
        <f t="shared" si="13"/>
        <v>324</v>
      </c>
      <c r="P37" s="20">
        <f t="shared" si="13"/>
        <v>18563.16</v>
      </c>
      <c r="Q37" s="20">
        <f t="shared" si="13"/>
        <v>10192.686000000002</v>
      </c>
      <c r="R37" s="20">
        <f t="shared" si="13"/>
        <v>0</v>
      </c>
    </row>
    <row r="38" spans="1:18" ht="13.5" customHeight="1" x14ac:dyDescent="0.25">
      <c r="A38" s="28"/>
      <c r="B38" s="31"/>
      <c r="C38" s="19" t="s">
        <v>15</v>
      </c>
      <c r="D38" s="20">
        <f>D39+D40+D41</f>
        <v>147127.29822999999</v>
      </c>
      <c r="E38" s="20">
        <f>SUM(G38:I38)</f>
        <v>98937.838229999994</v>
      </c>
      <c r="F38" s="20">
        <f t="shared" ref="F38:R38" si="14">F39+F40+F41</f>
        <v>15794.729999999998</v>
      </c>
      <c r="G38" s="20">
        <f t="shared" si="14"/>
        <v>29224.198929999999</v>
      </c>
      <c r="H38" s="20">
        <f t="shared" si="14"/>
        <v>29510.089300000003</v>
      </c>
      <c r="I38" s="20">
        <f t="shared" si="14"/>
        <v>40203.549999999996</v>
      </c>
      <c r="J38" s="20">
        <f t="shared" si="14"/>
        <v>32394.73</v>
      </c>
      <c r="K38" s="20">
        <f t="shared" si="14"/>
        <v>1330</v>
      </c>
      <c r="L38" s="20">
        <f t="shared" si="14"/>
        <v>24575.97</v>
      </c>
      <c r="M38" s="20">
        <f t="shared" si="14"/>
        <v>767</v>
      </c>
      <c r="N38" s="20">
        <f t="shared" si="14"/>
        <v>21993.16</v>
      </c>
      <c r="O38" s="20">
        <f t="shared" si="14"/>
        <v>324</v>
      </c>
      <c r="P38" s="20">
        <f t="shared" si="14"/>
        <v>18563.16</v>
      </c>
      <c r="Q38" s="20">
        <f t="shared" si="14"/>
        <v>10192.686000000002</v>
      </c>
      <c r="R38" s="20">
        <f t="shared" si="14"/>
        <v>0</v>
      </c>
    </row>
    <row r="39" spans="1:18" ht="13.5" customHeight="1" x14ac:dyDescent="0.25">
      <c r="A39" s="28"/>
      <c r="B39" s="31"/>
      <c r="C39" s="19" t="s">
        <v>16</v>
      </c>
      <c r="D39" s="20">
        <f>SUM(F39:J39)</f>
        <v>127817.07822999998</v>
      </c>
      <c r="E39" s="20">
        <f>SUM(G39:I39)</f>
        <v>84032.388230000011</v>
      </c>
      <c r="F39" s="20">
        <f>[6]АМЖКУ!F39+[6]СЖКХ!F39+[6]ГРЭС!F39+[6]ЖКХ!F39+[6]ИЖКХ!F39+'[6]Чистый двор'!F39+[6]Жилище!F40+[6]Прогресс!F39+'[6]Наш дом'!F40+[6]Уют!F40+[6]Радуга!F39</f>
        <v>14811.229999999998</v>
      </c>
      <c r="G39" s="20">
        <f>[6]АМЖКУ!G39+[6]СЖКХ!G39+[6]ГРЭС!G39+[6]ЖКХ!G39+[6]ИЖКХ!G39+'[6]Чистый двор'!G39+[6]Жилище!G40+[6]Прогресс!G39+'[6]Наш дом'!G40+[6]Уют!G40+[6]Радуга!G39</f>
        <v>26542.648929999999</v>
      </c>
      <c r="H39" s="20">
        <f>[6]АМЖКУ!H39+[6]СЖКХ!H39+[6]ГРЭС!H39+[6]ЖКХ!H39+[6]ИЖКХ!H39+'[6]Чистый двор'!H39+[6]Жилище!H40+[6]Прогресс!H39+'[6]Наш дом'!H40+[6]Уют!H40+[6]Радуга!H39</f>
        <v>26891.719300000004</v>
      </c>
      <c r="I39" s="20">
        <f>[6]АМЖКУ!I39+[6]СЖКХ!I39+[6]ГРЭС!I39+[6]ЖКХ!I39+[6]ИЖКХ!I39+'[6]Чистый двор'!I39+[6]Жилище!I40+[6]Прогресс!I39+'[6]Наш дом'!I40+[6]Уют!I40+[6]Радуга!I39</f>
        <v>30598.019999999997</v>
      </c>
      <c r="J39" s="20">
        <f>[6]АМЖКУ!J39+[6]СЖКХ!J39+[6]ГРЭС!J39+[6]ЖКХ!J39+[6]ИЖКХ!J39+'[6]Чистый двор'!J39+[6]Жилище!J40+[6]Прогресс!J39+'[6]Наш дом'!J40+[6]Уют!J40+[6]Радуга!J39</f>
        <v>28973.46</v>
      </c>
      <c r="K39" s="20">
        <f>[6]АМЖКУ!K39+[6]СЖКХ!K39+[6]ГРЭС!K39+[6]ЖКХ!K39+[6]ИЖКХ!K39+'[6]Чистый двор'!K39+[6]Жилище!K40+[6]Прогресс!K39+'[6]Наш дом'!K40+[6]Уют!K40+[6]Радуга!K39</f>
        <v>1323</v>
      </c>
      <c r="L39" s="20">
        <f>[6]АМЖКУ!L39+[6]СЖКХ!L39+[6]ГРЭС!L39+[6]ЖКХ!L39+[6]ИЖКХ!L39+'[6]Чистый двор'!L39+[6]Жилище!L40+[6]Прогресс!L39+'[6]Наш дом'!L40+[6]Уют!L40+[6]Радуга!L39</f>
        <v>24130.97</v>
      </c>
      <c r="M39" s="20">
        <f>[6]АМЖКУ!M39+[6]СЖКХ!M39+[6]ГРЭС!M39+[6]ЖКХ!M39+[6]ИЖКХ!M39+'[6]Чистый двор'!M39+[6]Жилище!M40+[6]Прогресс!M39+'[6]Наш дом'!M40+[6]Уют!M40+[6]Радуга!M39</f>
        <v>767</v>
      </c>
      <c r="N39" s="20">
        <f>[6]АМЖКУ!N39+[6]СЖКХ!N39+[6]ГРЭС!N39+[6]ЖКХ!N39+[6]ИЖКХ!N39+'[6]Чистый двор'!N39+[6]Жилище!N40+[6]Прогресс!N39+'[6]Наш дом'!N40+[6]Уют!N40+[6]Радуга!N39</f>
        <v>21993.16</v>
      </c>
      <c r="O39" s="20">
        <f>[6]АМЖКУ!O39+[6]СЖКХ!O39+[6]ГРЭС!O39+[6]ЖКХ!O39+[6]ИЖКХ!O39+'[6]Чистый двор'!O39+[6]Жилище!O40+[6]Прогресс!O39+'[6]Наш дом'!O40+[6]Уют!O40+[6]Радуга!O39</f>
        <v>324</v>
      </c>
      <c r="P39" s="20">
        <f>[6]АМЖКУ!P39+[6]СЖКХ!P39+[6]ГРЭС!P39+[6]ЖКХ!P39+[6]ИЖКХ!P39+'[6]Чистый двор'!P39+[6]Жилище!P40+[6]Прогресс!P39+'[6]Наш дом'!P40+[6]Уют!P40+[6]Радуга!P39</f>
        <v>18563.16</v>
      </c>
      <c r="Q39" s="20">
        <f>[6]АМЖКУ!Q39+[6]СЖКХ!Q39+[6]ГРЭС!Q39+[6]ЖКХ!Q39+[6]ИЖКХ!Q39+'[6]Чистый двор'!Q39+[6]Жилище!Q40+[6]Прогресс!Q39+'[6]Наш дом'!Q40+[6]Уют!Q40+[6]Радуга!Q39</f>
        <v>10192.686000000002</v>
      </c>
      <c r="R39" s="20">
        <f>[6]АМЖКУ!R39+[6]СЖКХ!R39+[6]ГРЭС!R39+[6]ЖКХ!R39+[6]ИЖКХ!R39+'[6]Чистый двор'!R39+[6]Жилище!R40+[6]Прогресс!R39+'[6]Наш дом'!R40+[6]Уют!R40+[6]Радуга!R39</f>
        <v>0</v>
      </c>
    </row>
    <row r="40" spans="1:18" ht="13.5" customHeight="1" x14ac:dyDescent="0.25">
      <c r="A40" s="28"/>
      <c r="B40" s="31"/>
      <c r="C40" s="19" t="s">
        <v>17</v>
      </c>
      <c r="D40" s="20">
        <f t="shared" ref="D40:D42" si="15">SUM(F40:J40)</f>
        <v>19310.22</v>
      </c>
      <c r="E40" s="20">
        <f>SUM(G40:I40)</f>
        <v>14905.45</v>
      </c>
      <c r="F40" s="20">
        <f>[6]АМЖКУ!F40+[6]СЖКХ!F40+[6]ГРЭС!F40+[6]ЖКХ!F40+[6]ИЖКХ!F40+'[6]Чистый двор'!F40+[6]Жилище!F41+[6]Прогресс!F40+'[6]Наш дом'!F41+[6]Уют!F41+[6]Радуга!F40</f>
        <v>983.5</v>
      </c>
      <c r="G40" s="20">
        <f>[6]АМЖКУ!G40+[6]СЖКХ!G40+[6]ГРЭС!G40+[6]ЖКХ!G40+[6]ИЖКХ!G40+'[6]Чистый двор'!G40+[6]Жилище!G41+[6]Прогресс!G40+'[6]Наш дом'!G41+[6]Уют!G41+[6]Радуга!G40</f>
        <v>2681.55</v>
      </c>
      <c r="H40" s="20">
        <f>[6]АМЖКУ!H40+[6]СЖКХ!H40+[6]ГРЭС!H40+[6]ЖКХ!H40+[6]ИЖКХ!H40+'[6]Чистый двор'!H40+[6]Жилище!H41+[6]Прогресс!H40+'[6]Наш дом'!H41+[6]Уют!H41+[6]Радуга!H40</f>
        <v>2618.3700000000003</v>
      </c>
      <c r="I40" s="20">
        <f>[6]АМЖКУ!I40+[6]СЖКХ!I40+[6]ГРЭС!I40+[6]ЖКХ!I40+[6]ИЖКХ!I40+'[6]Чистый двор'!I40+[6]Жилище!I41+[6]Прогресс!I40+'[6]Наш дом'!I41+[6]Уют!I41+[6]Радуга!I40</f>
        <v>9605.5300000000007</v>
      </c>
      <c r="J40" s="20">
        <f>[6]АМЖКУ!J40+[6]СЖКХ!J40+[6]ГРЭС!J40+[6]ЖКХ!J40+[6]ИЖКХ!J40+'[6]Чистый двор'!J40+[6]Жилище!J41+[6]Прогресс!J40+'[6]Наш дом'!J41+[6]Уют!J41+[6]Радуга!J40</f>
        <v>3421.27</v>
      </c>
      <c r="K40" s="20">
        <f>[6]АМЖКУ!K40+[6]СЖКХ!K40+[6]ГРЭС!K40+[6]ЖКХ!K40+[6]ИЖКХ!K40+'[6]Чистый двор'!K40+[6]Жилище!K41+[6]Прогресс!K40+'[6]Наш дом'!K41+[6]Уют!K41+[6]Радуга!K40</f>
        <v>7</v>
      </c>
      <c r="L40" s="20">
        <f>[6]АМЖКУ!L40+[6]СЖКХ!L40+[6]ГРЭС!L40+[6]ЖКХ!L40+[6]ИЖКХ!L40+'[6]Чистый двор'!L40+[6]Жилище!L41+[6]Прогресс!L40+'[6]Наш дом'!L41+[6]Уют!L41+[6]Радуга!L40</f>
        <v>445</v>
      </c>
      <c r="M40" s="20">
        <f>[6]АМЖКУ!M40+[6]СЖКХ!M40+[6]ГРЭС!M40+[6]ЖКХ!M40+[6]ИЖКХ!M40+'[6]Чистый двор'!M40+[6]Жилище!M41+[6]Прогресс!M40+'[6]Наш дом'!M41+[6]Уют!M41+[6]Радуга!M40</f>
        <v>0</v>
      </c>
      <c r="N40" s="20">
        <f>[6]АМЖКУ!N40+[6]СЖКХ!N40+[6]ГРЭС!N40+[6]ЖКХ!N40+[6]ИЖКХ!N40+'[6]Чистый двор'!N40+[6]Жилище!N41+[6]Прогресс!N40+'[6]Наш дом'!N41+[6]Уют!N41+[6]Радуга!N40</f>
        <v>0</v>
      </c>
      <c r="O40" s="20">
        <f>[6]АМЖКУ!O40+[6]СЖКХ!O40+[6]ГРЭС!O40+[6]ЖКХ!O40+[6]ИЖКХ!O40+'[6]Чистый двор'!O40+[6]Жилище!O41+[6]Прогресс!O40+'[6]Наш дом'!O41+[6]Уют!O41+[6]Радуга!O40</f>
        <v>0</v>
      </c>
      <c r="P40" s="20">
        <f>[6]АМЖКУ!P40+[6]СЖКХ!P40+[6]ГРЭС!P40+[6]ЖКХ!P40+[6]ИЖКХ!P40+'[6]Чистый двор'!P40+[6]Жилище!P41+[6]Прогресс!P40+'[6]Наш дом'!P41+[6]Уют!P41+[6]Радуга!P40</f>
        <v>0</v>
      </c>
      <c r="Q40" s="20">
        <f>[6]АМЖКУ!Q40+[6]СЖКХ!Q40+[6]ГРЭС!Q40+[6]ЖКХ!Q40+[6]ИЖКХ!Q40+'[6]Чистый двор'!Q40+[6]Жилище!Q41+[6]Прогресс!Q40+'[6]Наш дом'!Q41+[6]Уют!Q41+[6]Радуга!Q40</f>
        <v>0</v>
      </c>
      <c r="R40" s="20">
        <f>[6]АМЖКУ!R40+[6]СЖКХ!R40+[6]ГРЭС!R40+[6]ЖКХ!R40+[6]ИЖКХ!R40+'[6]Чистый двор'!R40+[6]Жилище!R41+[6]Прогресс!R40+'[6]Наш дом'!R41+[6]Уют!R41+[6]Радуга!R40</f>
        <v>0</v>
      </c>
    </row>
    <row r="41" spans="1:18" ht="13.5" customHeight="1" x14ac:dyDescent="0.25">
      <c r="A41" s="28"/>
      <c r="B41" s="31"/>
      <c r="C41" s="19" t="s">
        <v>18</v>
      </c>
      <c r="D41" s="20">
        <f t="shared" si="15"/>
        <v>0</v>
      </c>
      <c r="E41" s="20">
        <f t="shared" ref="E41" si="16">SUM(G41:I41)</f>
        <v>0</v>
      </c>
      <c r="F41" s="20">
        <f>[6]АМЖКУ!F41+[6]СЖКХ!F41+[6]ГРЭС!F41+[6]ЖКХ!F41+[6]ИЖКХ!F41+'[6]Чистый двор'!F41+[6]Жилище!F42+[6]Прогресс!F41+'[6]Наш дом'!F42+[6]Уют!F42+[6]Радуга!F41</f>
        <v>0</v>
      </c>
      <c r="G41" s="20">
        <f>[6]АМЖКУ!G41+[6]СЖКХ!G41+[6]ГРЭС!G41+[6]ЖКХ!G41+[6]ИЖКХ!G41+'[6]Чистый двор'!G41+[6]Жилище!G42+[6]Прогресс!G41+'[6]Наш дом'!G42+[6]Уют!G42+[6]Радуга!G41</f>
        <v>0</v>
      </c>
      <c r="H41" s="20">
        <f>[6]АМЖКУ!H41+[6]СЖКХ!H41+[6]ГРЭС!H41+[6]ЖКХ!H41+[6]ИЖКХ!H41+'[6]Чистый двор'!H41+[6]Жилище!H42+[6]Прогресс!H41+'[6]Наш дом'!H42+[6]Уют!H42+[6]Радуга!H41</f>
        <v>0</v>
      </c>
      <c r="I41" s="20">
        <f>[6]АМЖКУ!I41+[6]СЖКХ!I41+[6]ГРЭС!I41+[6]ЖКХ!I41+[6]ИЖКХ!I41+'[6]Чистый двор'!I41+[6]Жилище!I42+[6]Прогресс!I41+'[6]Наш дом'!I42+[6]Уют!I42+[6]Радуга!I41</f>
        <v>0</v>
      </c>
      <c r="J41" s="20">
        <f>[6]АМЖКУ!J41+[6]СЖКХ!J41+[6]ГРЭС!J41+[6]ЖКХ!J41+[6]ИЖКХ!J41+'[6]Чистый двор'!J41+[6]Жилище!J42+[6]Прогресс!J41+'[6]Наш дом'!J42+[6]Уют!J42+[6]Радуга!J41</f>
        <v>0</v>
      </c>
      <c r="K41" s="20">
        <f>[6]АМЖКУ!K41+[6]СЖКХ!K41+[6]ГРЭС!K41+[6]ЖКХ!K41+[6]ИЖКХ!K41+'[6]Чистый двор'!K41+[6]Жилище!K42+[6]Прогресс!K41+'[6]Наш дом'!K42+[6]Уют!K42+[6]Радуга!K41</f>
        <v>0</v>
      </c>
      <c r="L41" s="20">
        <f>[6]АМЖКУ!L41+[6]СЖКХ!L41+[6]ГРЭС!L41+[6]ЖКХ!L41+[6]ИЖКХ!L41+'[6]Чистый двор'!L41+[6]Жилище!L42+[6]Прогресс!L41+'[6]Наш дом'!L42+[6]Уют!L42+[6]Радуга!L41</f>
        <v>0</v>
      </c>
      <c r="M41" s="20">
        <f>[6]АМЖКУ!M41+[6]СЖКХ!M41+[6]ГРЭС!M41+[6]ЖКХ!M41+[6]ИЖКХ!M41+'[6]Чистый двор'!M41+[6]Жилище!M42+[6]Прогресс!M41+'[6]Наш дом'!M42+[6]Уют!M42+[6]Радуга!M41</f>
        <v>0</v>
      </c>
      <c r="N41" s="20">
        <f>[6]АМЖКУ!N41+[6]СЖКХ!N41+[6]ГРЭС!N41+[6]ЖКХ!N41+[6]ИЖКХ!N41+'[6]Чистый двор'!N41+[6]Жилище!N42+[6]Прогресс!N41+'[6]Наш дом'!N42+[6]Уют!N42+[6]Радуга!N41</f>
        <v>0</v>
      </c>
      <c r="O41" s="20">
        <f>[6]АМЖКУ!O41+[6]СЖКХ!O41+[6]ГРЭС!O41+[6]ЖКХ!O41+[6]ИЖКХ!O41+'[6]Чистый двор'!O41+[6]Жилище!O42+[6]Прогресс!O41+'[6]Наш дом'!O42+[6]Уют!O42+[6]Радуга!O41</f>
        <v>0</v>
      </c>
      <c r="P41" s="20">
        <f>[6]АМЖКУ!P41+[6]СЖКХ!P41+[6]ГРЭС!P41+[6]ЖКХ!P41+[6]ИЖКХ!P41+'[6]Чистый двор'!P41+[6]Жилище!P42+[6]Прогресс!P41+'[6]Наш дом'!P42+[6]Уют!P42+[6]Радуга!P41</f>
        <v>0</v>
      </c>
      <c r="Q41" s="20">
        <f>[6]АМЖКУ!Q41+[6]СЖКХ!Q41+[6]ГРЭС!Q41+[6]ЖКХ!Q41+[6]ИЖКХ!Q41+'[6]Чистый двор'!Q41+[6]Жилище!Q42+[6]Прогресс!Q41+'[6]Наш дом'!Q42+[6]Уют!Q42+[6]Радуга!Q41</f>
        <v>0</v>
      </c>
      <c r="R41" s="20">
        <f>[6]АМЖКУ!R41+[6]СЖКХ!R41+[6]ГРЭС!R41+[6]ЖКХ!R41+[6]ИЖКХ!R41+'[6]Чистый двор'!R41+[6]Жилище!R42+[6]Прогресс!R41+'[6]Наш дом'!R42+[6]Уют!R42+[6]Радуга!R41</f>
        <v>0</v>
      </c>
    </row>
    <row r="42" spans="1:18" ht="13.5" customHeight="1" x14ac:dyDescent="0.25">
      <c r="A42" s="28"/>
      <c r="B42" s="31"/>
      <c r="C42" s="19" t="s">
        <v>19</v>
      </c>
      <c r="D42" s="20">
        <f t="shared" si="15"/>
        <v>39170.51</v>
      </c>
      <c r="E42" s="20">
        <f>SUM(G42:I42)</f>
        <v>33130.879999999997</v>
      </c>
      <c r="F42" s="20">
        <f>[6]АМЖКУ!F42+[6]СЖКХ!F42+[6]ГРЭС!F42+[6]ЖКХ!F42+[6]ИЖКХ!F42+'[6]Чистый двор'!F42+[6]Жилище!F43+[6]Прогресс!F42+'[6]Наш дом'!F43+[6]Уют!F43+[6]Радуга!F42</f>
        <v>2497.4</v>
      </c>
      <c r="G42" s="20">
        <f>[6]АМЖКУ!G42+[6]СЖКХ!G42+[6]ГРЭС!G42+[6]ЖКХ!G42+[6]ИЖКХ!G42+'[6]Чистый двор'!G42+[6]Жилище!G43+[6]Прогресс!G42+'[6]Наш дом'!G43+[6]Уют!G43+[6]Радуга!G42</f>
        <v>4054.76</v>
      </c>
      <c r="H42" s="20">
        <f>[6]АМЖКУ!H42+[6]СЖКХ!H42+[6]ГРЭС!H42+[6]ЖКХ!H42+[6]ИЖКХ!H42+'[6]Чистый двор'!H42+[6]Жилище!H43+[6]Прогресс!H42+'[6]Наш дом'!H43+[6]Уют!H43+[6]Радуга!H42</f>
        <v>3095.7299999999996</v>
      </c>
      <c r="I42" s="20">
        <f>[6]АМЖКУ!I42+[6]СЖКХ!I42+[6]ГРЭС!I42+[6]ЖКХ!I42+[6]ИЖКХ!I42+'[6]Чистый двор'!I42+[6]Жилище!I43+[6]Прогресс!I42+'[6]Наш дом'!I43+[6]Уют!I43+[6]Радуга!I42</f>
        <v>25980.39</v>
      </c>
      <c r="J42" s="20">
        <f>[6]АМЖКУ!J42+[6]СЖКХ!J42+[6]ГРЭС!J42+[6]ЖКХ!J42+[6]ИЖКХ!J42+'[6]Чистый двор'!J42+[6]Жилище!J43+[6]Прогресс!J42+'[6]Наш дом'!J43+[6]Уют!J43+[6]Радуга!J42</f>
        <v>3542.23</v>
      </c>
      <c r="K42" s="20">
        <f>[6]АМЖКУ!K42+[6]СЖКХ!K42+[6]ГРЭС!K42+[6]ЖКХ!K42+[6]ИЖКХ!K42+'[6]Чистый двор'!K42+[6]Жилище!K43+[6]Прогресс!K42+'[6]Наш дом'!K43+[6]Уют!K43+[6]Радуга!K42</f>
        <v>0</v>
      </c>
      <c r="L42" s="20">
        <f>[6]АМЖКУ!L42+[6]СЖКХ!L42+[6]ГРЭС!L42+[6]ЖКХ!L42+[6]ИЖКХ!L42+'[6]Чистый двор'!L42+[6]Жилище!L43+[6]Прогресс!L42+'[6]Наш дом'!L43+[6]Уют!L43+[6]Радуга!L42</f>
        <v>0</v>
      </c>
      <c r="M42" s="20">
        <f>[6]АМЖКУ!M42+[6]СЖКХ!M42+[6]ГРЭС!M42+[6]ЖКХ!M42+[6]ИЖКХ!M42+'[6]Чистый двор'!M42+[6]Жилище!M43+[6]Прогресс!M42+'[6]Наш дом'!M43+[6]Уют!M43+[6]Радуга!M42</f>
        <v>0</v>
      </c>
      <c r="N42" s="20">
        <f>[6]АМЖКУ!N42+[6]СЖКХ!N42+[6]ГРЭС!N42+[6]ЖКХ!N42+[6]ИЖКХ!N42+'[6]Чистый двор'!N42+[6]Жилище!N43+[6]Прогресс!N42+'[6]Наш дом'!N43+[6]Уют!N43+[6]Радуга!N42</f>
        <v>0</v>
      </c>
      <c r="O42" s="20">
        <f>[6]АМЖКУ!O42+[6]СЖКХ!O42+[6]ГРЭС!O42+[6]ЖКХ!O42+[6]ИЖКХ!O42+'[6]Чистый двор'!O42+[6]Жилище!O43+[6]Прогресс!O42+'[6]Наш дом'!O43+[6]Уют!O43+[6]Радуга!O42</f>
        <v>0</v>
      </c>
      <c r="P42" s="20">
        <f>[6]АМЖКУ!P42+[6]СЖКХ!P42+[6]ГРЭС!P42+[6]ЖКХ!P42+[6]ИЖКХ!P42+'[6]Чистый двор'!P42+[6]Жилище!P43+[6]Прогресс!P42+'[6]Наш дом'!P43+[6]Уют!P43+[6]Радуга!P42</f>
        <v>0</v>
      </c>
      <c r="Q42" s="20">
        <f>[6]АМЖКУ!Q42+[6]СЖКХ!Q42+[6]ГРЭС!Q42+[6]ЖКХ!Q42+[6]ИЖКХ!Q42+'[6]Чистый двор'!Q42+[6]Жилище!Q43+[6]Прогресс!Q42+'[6]Наш дом'!Q43+[6]Уют!Q43+[6]Радуга!Q42</f>
        <v>0</v>
      </c>
      <c r="R42" s="20">
        <f>[6]АМЖКУ!R42+[6]СЖКХ!R42+[6]ГРЭС!R42+[6]ЖКХ!R42+[6]ИЖКХ!R42+'[6]Чистый двор'!R42+[6]Жилище!R43+[6]Прогресс!R42+'[6]Наш дом'!R43+[6]Уют!R43+[6]Радуга!R42</f>
        <v>0</v>
      </c>
    </row>
    <row r="43" spans="1:18" ht="13.5" customHeight="1" x14ac:dyDescent="0.25">
      <c r="A43" s="29"/>
      <c r="B43" s="31"/>
      <c r="C43" s="13" t="s">
        <v>7</v>
      </c>
      <c r="D43" s="22">
        <f>D36+D37+D42</f>
        <v>189658.32954000001</v>
      </c>
      <c r="E43" s="22">
        <f t="shared" ref="E43:R43" si="17">E36+E37+E42</f>
        <v>132068.71823</v>
      </c>
      <c r="F43" s="22">
        <f t="shared" si="17"/>
        <v>21652.651310000001</v>
      </c>
      <c r="G43" s="22">
        <f t="shared" si="17"/>
        <v>33278.958930000001</v>
      </c>
      <c r="H43" s="22">
        <f t="shared" si="17"/>
        <v>32605.819300000003</v>
      </c>
      <c r="I43" s="22">
        <f t="shared" si="17"/>
        <v>66183.94</v>
      </c>
      <c r="J43" s="22">
        <f t="shared" si="17"/>
        <v>35936.959999999999</v>
      </c>
      <c r="K43" s="22">
        <f t="shared" si="17"/>
        <v>1330</v>
      </c>
      <c r="L43" s="22">
        <f t="shared" si="17"/>
        <v>24575.97</v>
      </c>
      <c r="M43" s="22">
        <f t="shared" si="17"/>
        <v>767</v>
      </c>
      <c r="N43" s="22">
        <f t="shared" si="17"/>
        <v>21993.16</v>
      </c>
      <c r="O43" s="22">
        <f t="shared" si="17"/>
        <v>324</v>
      </c>
      <c r="P43" s="22">
        <f t="shared" si="17"/>
        <v>18563.16</v>
      </c>
      <c r="Q43" s="22">
        <f t="shared" si="17"/>
        <v>10192.686000000002</v>
      </c>
      <c r="R43" s="22">
        <f t="shared" si="17"/>
        <v>0</v>
      </c>
    </row>
  </sheetData>
  <mergeCells count="46">
    <mergeCell ref="A36:A43"/>
    <mergeCell ref="B36:B43"/>
    <mergeCell ref="J33:J34"/>
    <mergeCell ref="K33:L33"/>
    <mergeCell ref="M33:N33"/>
    <mergeCell ref="O33:P33"/>
    <mergeCell ref="Q33:Q34"/>
    <mergeCell ref="R33:R34"/>
    <mergeCell ref="R19:R20"/>
    <mergeCell ref="A22:A29"/>
    <mergeCell ref="B22:B29"/>
    <mergeCell ref="A32:B32"/>
    <mergeCell ref="A33:A34"/>
    <mergeCell ref="B33:B34"/>
    <mergeCell ref="C33:C34"/>
    <mergeCell ref="D33:D34"/>
    <mergeCell ref="E33:E34"/>
    <mergeCell ref="F33:I33"/>
    <mergeCell ref="F19:I19"/>
    <mergeCell ref="J19:J20"/>
    <mergeCell ref="K19:L19"/>
    <mergeCell ref="M19:N19"/>
    <mergeCell ref="O19:P19"/>
    <mergeCell ref="Q19:Q20"/>
    <mergeCell ref="A18:B18"/>
    <mergeCell ref="A19:A20"/>
    <mergeCell ref="B19:B20"/>
    <mergeCell ref="C19:C20"/>
    <mergeCell ref="D19:D20"/>
    <mergeCell ref="E19:E20"/>
    <mergeCell ref="M5:N5"/>
    <mergeCell ref="O5:P5"/>
    <mergeCell ref="Q5:Q6"/>
    <mergeCell ref="R5:R6"/>
    <mergeCell ref="A8:A15"/>
    <mergeCell ref="B8:B15"/>
    <mergeCell ref="B2:R3"/>
    <mergeCell ref="A4:B4"/>
    <mergeCell ref="A5:A6"/>
    <mergeCell ref="B5:B6"/>
    <mergeCell ref="C5:C6"/>
    <mergeCell ref="D5:D6"/>
    <mergeCell ref="E5:E6"/>
    <mergeCell ref="F5:I5"/>
    <mergeCell ref="J5:J6"/>
    <mergeCell ref="K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F49" sqref="F49"/>
    </sheetView>
  </sheetViews>
  <sheetFormatPr defaultRowHeight="15" x14ac:dyDescent="0.25"/>
  <cols>
    <col min="3" max="3" width="48.42578125" customWidth="1"/>
    <col min="4" max="18" width="17.5703125" customWidth="1"/>
  </cols>
  <sheetData>
    <row r="1" spans="1:18" s="2" customFormat="1" x14ac:dyDescent="0.25">
      <c r="B1" s="1"/>
      <c r="E1" s="3"/>
      <c r="R1" s="4" t="s">
        <v>2</v>
      </c>
    </row>
    <row r="2" spans="1:18" s="2" customFormat="1" ht="30" customHeight="1" x14ac:dyDescent="0.25"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28.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20.25" x14ac:dyDescent="0.3">
      <c r="A4" s="39" t="s">
        <v>30</v>
      </c>
      <c r="B4" s="39"/>
      <c r="C4" s="5"/>
      <c r="D4" s="5"/>
      <c r="E4" s="6"/>
      <c r="F4" s="5"/>
      <c r="G4" s="5"/>
      <c r="H4" s="5"/>
      <c r="I4" s="5"/>
      <c r="R4" s="7" t="s">
        <v>3</v>
      </c>
    </row>
    <row r="5" spans="1:18" ht="88.5" customHeight="1" x14ac:dyDescent="0.25">
      <c r="A5" s="32" t="s">
        <v>13</v>
      </c>
      <c r="B5" s="32" t="s">
        <v>4</v>
      </c>
      <c r="C5" s="33" t="s">
        <v>0</v>
      </c>
      <c r="D5" s="30" t="s">
        <v>5</v>
      </c>
      <c r="E5" s="30" t="s">
        <v>6</v>
      </c>
      <c r="F5" s="36" t="s">
        <v>1</v>
      </c>
      <c r="G5" s="37"/>
      <c r="H5" s="37"/>
      <c r="I5" s="38"/>
      <c r="J5" s="33" t="s">
        <v>12</v>
      </c>
      <c r="K5" s="32" t="s">
        <v>20</v>
      </c>
      <c r="L5" s="32"/>
      <c r="M5" s="32" t="s">
        <v>21</v>
      </c>
      <c r="N5" s="32"/>
      <c r="O5" s="32" t="s">
        <v>22</v>
      </c>
      <c r="P5" s="32"/>
      <c r="Q5" s="32" t="s">
        <v>23</v>
      </c>
      <c r="R5" s="32" t="s">
        <v>29</v>
      </c>
    </row>
    <row r="6" spans="1:18" ht="90" x14ac:dyDescent="0.25">
      <c r="A6" s="32"/>
      <c r="B6" s="32"/>
      <c r="C6" s="34"/>
      <c r="D6" s="30"/>
      <c r="E6" s="30"/>
      <c r="F6" s="18" t="s">
        <v>8</v>
      </c>
      <c r="G6" s="18" t="s">
        <v>9</v>
      </c>
      <c r="H6" s="18" t="s">
        <v>10</v>
      </c>
      <c r="I6" s="18" t="s">
        <v>11</v>
      </c>
      <c r="J6" s="34"/>
      <c r="K6" s="14" t="s">
        <v>24</v>
      </c>
      <c r="L6" s="18" t="s">
        <v>25</v>
      </c>
      <c r="M6" s="14" t="s">
        <v>26</v>
      </c>
      <c r="N6" s="18" t="s">
        <v>27</v>
      </c>
      <c r="O6" s="14" t="s">
        <v>26</v>
      </c>
      <c r="P6" s="18" t="s">
        <v>27</v>
      </c>
      <c r="Q6" s="32"/>
      <c r="R6" s="32"/>
    </row>
    <row r="7" spans="1:18" x14ac:dyDescent="0.25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1">
        <v>6</v>
      </c>
      <c r="G7" s="11">
        <v>7</v>
      </c>
      <c r="H7" s="12">
        <v>8</v>
      </c>
      <c r="I7" s="11">
        <v>9</v>
      </c>
      <c r="J7" s="11">
        <v>10</v>
      </c>
      <c r="K7" s="12">
        <v>11</v>
      </c>
      <c r="L7" s="11">
        <v>12</v>
      </c>
      <c r="M7" s="11">
        <v>13</v>
      </c>
      <c r="N7" s="12">
        <v>14</v>
      </c>
      <c r="O7" s="11">
        <v>15</v>
      </c>
      <c r="P7" s="11">
        <v>16</v>
      </c>
      <c r="Q7" s="12">
        <v>17</v>
      </c>
      <c r="R7" s="11">
        <v>18</v>
      </c>
    </row>
    <row r="8" spans="1:18" ht="21" customHeight="1" x14ac:dyDescent="0.25">
      <c r="A8" s="27"/>
      <c r="B8" s="31" t="s">
        <v>33</v>
      </c>
      <c r="C8" s="19" t="s">
        <v>14</v>
      </c>
      <c r="D8" s="15">
        <f>SUM(F8:J8)</f>
        <v>238.05584000000002</v>
      </c>
      <c r="E8" s="15">
        <f>SUM(G8:J8)</f>
        <v>0</v>
      </c>
      <c r="F8" s="23">
        <f>[7]АМЖКУ!F8+[7]СЖКХ!F8+[7]ГРЭС!F8+[7]ЖКХ!E8+[7]ИЖКХ!E8+[7]Прогресс!F8</f>
        <v>238.05584000000002</v>
      </c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</row>
    <row r="9" spans="1:18" ht="21" customHeight="1" x14ac:dyDescent="0.25">
      <c r="A9" s="28"/>
      <c r="B9" s="31"/>
      <c r="C9" s="19" t="s">
        <v>28</v>
      </c>
      <c r="D9" s="20">
        <f>D10</f>
        <v>177027.96850000002</v>
      </c>
      <c r="E9" s="20">
        <f>E10</f>
        <v>111837.62850000001</v>
      </c>
      <c r="F9" s="20">
        <f>F10</f>
        <v>30084.850000000002</v>
      </c>
      <c r="G9" s="20">
        <f t="shared" ref="G9:R9" si="0">G10</f>
        <v>32113.850000000002</v>
      </c>
      <c r="H9" s="20">
        <f t="shared" si="0"/>
        <v>41476.587360000005</v>
      </c>
      <c r="I9" s="20">
        <f t="shared" si="0"/>
        <v>38247.191139999995</v>
      </c>
      <c r="J9" s="20">
        <f t="shared" si="0"/>
        <v>35105.490000000005</v>
      </c>
      <c r="K9" s="20">
        <f t="shared" si="0"/>
        <v>3380</v>
      </c>
      <c r="L9" s="20">
        <f t="shared" si="0"/>
        <v>50412.960000000006</v>
      </c>
      <c r="M9" s="20">
        <f t="shared" si="0"/>
        <v>3278</v>
      </c>
      <c r="N9" s="20">
        <f t="shared" si="0"/>
        <v>49577.53</v>
      </c>
      <c r="O9" s="20">
        <f t="shared" si="0"/>
        <v>154</v>
      </c>
      <c r="P9" s="20">
        <f t="shared" si="0"/>
        <v>7166.8</v>
      </c>
      <c r="Q9" s="20">
        <f t="shared" si="0"/>
        <v>28044.039999999997</v>
      </c>
      <c r="R9" s="20">
        <f t="shared" si="0"/>
        <v>10</v>
      </c>
    </row>
    <row r="10" spans="1:18" ht="21" customHeight="1" x14ac:dyDescent="0.25">
      <c r="A10" s="28"/>
      <c r="B10" s="31"/>
      <c r="C10" s="19" t="s">
        <v>15</v>
      </c>
      <c r="D10" s="20">
        <f>D11+D12+D13</f>
        <v>177027.96850000002</v>
      </c>
      <c r="E10" s="20">
        <f>SUM(G10:I10)</f>
        <v>111837.62850000001</v>
      </c>
      <c r="F10" s="20">
        <f t="shared" ref="F10:R10" si="1">F11+F12+F13</f>
        <v>30084.850000000002</v>
      </c>
      <c r="G10" s="20">
        <f>G11+G12+G13</f>
        <v>32113.850000000002</v>
      </c>
      <c r="H10" s="20">
        <f>H11+H12+H13</f>
        <v>41476.587360000005</v>
      </c>
      <c r="I10" s="20">
        <f>I11+I12+I13</f>
        <v>38247.191139999995</v>
      </c>
      <c r="J10" s="20">
        <f>J11+J12+J13</f>
        <v>35105.490000000005</v>
      </c>
      <c r="K10" s="20">
        <f t="shared" si="1"/>
        <v>3380</v>
      </c>
      <c r="L10" s="20">
        <f t="shared" si="1"/>
        <v>50412.960000000006</v>
      </c>
      <c r="M10" s="20">
        <f t="shared" si="1"/>
        <v>3278</v>
      </c>
      <c r="N10" s="20">
        <f t="shared" si="1"/>
        <v>49577.53</v>
      </c>
      <c r="O10" s="20">
        <f t="shared" si="1"/>
        <v>154</v>
      </c>
      <c r="P10" s="20">
        <f t="shared" si="1"/>
        <v>7166.8</v>
      </c>
      <c r="Q10" s="20">
        <f t="shared" si="1"/>
        <v>28044.039999999997</v>
      </c>
      <c r="R10" s="20">
        <f t="shared" si="1"/>
        <v>10</v>
      </c>
    </row>
    <row r="11" spans="1:18" ht="21" customHeight="1" x14ac:dyDescent="0.25">
      <c r="A11" s="28"/>
      <c r="B11" s="31"/>
      <c r="C11" s="19" t="s">
        <v>16</v>
      </c>
      <c r="D11" s="20">
        <f>SUM(F11:J11)</f>
        <v>158325.96850000002</v>
      </c>
      <c r="E11" s="20">
        <f>SUM(G11:I11)</f>
        <v>101956.34849999999</v>
      </c>
      <c r="F11" s="20">
        <f>[7]АМЖКУ!F11+[7]СЖКХ!F11+[7]ГРЭС!F11+[7]ЖКХ!F11+[7]ИЖКХ!F11+'[7]Чистый двор'!F11+[7]Жилище!F12+[7]Прогресс!F11+'[7]Наш дом'!F12+[7]Уют!F12+[7]Радуга!F11</f>
        <v>28088.080000000002</v>
      </c>
      <c r="G11" s="20">
        <f>[7]АМЖКУ!G11+[7]СЖКХ!G11+[7]ГРЭС!G11+[7]ЖКХ!G11+[7]ИЖКХ!G11+'[7]Чистый двор'!G11+[7]Жилище!G12+[7]Прогресс!G11+'[7]Наш дом'!G12+[7]Уют!G12+[7]Радуга!G11</f>
        <v>27832.13</v>
      </c>
      <c r="H11" s="20">
        <f>[7]АМЖКУ!H11+[7]СЖКХ!H11+[7]ГРЭС!H11+[7]ЖКХ!H11+[7]ИЖКХ!H11+'[7]Чистый двор'!H11+[7]Жилище!H12+[7]Прогресс!H11+'[7]Наш дом'!H12+[7]Уют!H12+[7]Радуга!H11</f>
        <v>38814.787360000002</v>
      </c>
      <c r="I11" s="20">
        <f>[7]АМЖКУ!I11+[7]СЖКХ!I11+[7]ГРЭС!I11+[7]ЖКХ!I11+[7]ИЖКХ!I11+'[7]Чистый двор'!I11+[7]Жилище!I12+[7]Прогресс!I11+'[7]Наш дом'!I12+[7]Уют!I12+[7]Радуга!I11</f>
        <v>35309.431139999993</v>
      </c>
      <c r="J11" s="20">
        <f>[7]АМЖКУ!J11+[7]СЖКХ!J11+[7]ГРЭС!J11+[7]ЖКХ!J11+[7]ИЖКХ!J11+'[7]Чистый двор'!J11+[7]Жилище!J12+[7]Прогресс!J11+'[7]Наш дом'!J12+[7]Уют!J12+[7]Радуга!J11</f>
        <v>28281.54</v>
      </c>
      <c r="K11" s="20">
        <f>[7]АМЖКУ!K11+[7]СЖКХ!K11+[7]ГРЭС!K11+[7]ЖКХ!K11+[7]ИЖКХ!K11+'[7]Чистый двор'!K11+[7]Жилище!K12+[7]Прогресс!K11+'[7]Наш дом'!K12+[7]Уют!K12+[7]Радуга!K11</f>
        <v>3377</v>
      </c>
      <c r="L11" s="20">
        <f>[7]АМЖКУ!L11+[7]СЖКХ!L11+[7]ГРЭС!L11+[7]ЖКХ!L11+[7]ИЖКХ!L11+'[7]Чистый двор'!L11+[7]Жилище!L12+[7]Прогресс!L11+'[7]Наш дом'!L12+[7]Уют!L12+[7]Радуга!L11</f>
        <v>50349.760000000009</v>
      </c>
      <c r="M11" s="20">
        <f>[7]АМЖКУ!M11+[7]СЖКХ!M11+[7]ГРЭС!M11+[7]ЖКХ!M11+[7]ИЖКХ!M11+'[7]Чистый двор'!M11+[7]Жилище!M12+[7]Прогресс!M11+'[7]Наш дом'!M12+[7]Уют!M12+[7]Радуга!M11</f>
        <v>3275</v>
      </c>
      <c r="N11" s="20">
        <f>[7]АМЖКУ!N11+[7]СЖКХ!N11+[7]ГРЭС!N11+[7]ЖКХ!N11+[7]ИЖКХ!N11+'[7]Чистый двор'!N11+[7]Жилище!N12+[7]Прогресс!N11+'[7]Наш дом'!N12+[7]Уют!N12+[7]Радуга!N11</f>
        <v>49369.729999999996</v>
      </c>
      <c r="O11" s="20">
        <f>[7]АМЖКУ!O11+[7]СЖКХ!O11+[7]ГРЭС!O11+[7]ЖКХ!O11+[7]ИЖКХ!O11+'[7]Чистый двор'!O11+[7]Жилище!O12+[7]Прогресс!O11+'[7]Наш дом'!O12+[7]Уют!O12+[7]Радуга!O11</f>
        <v>154</v>
      </c>
      <c r="P11" s="20">
        <f>[7]АМЖКУ!P11+[7]СЖКХ!P11+[7]ГРЭС!P11+[7]ЖКХ!P11+[7]ИЖКХ!P11+'[7]Чистый двор'!P11+[7]Жилище!P12+[7]Прогресс!P11+'[7]Наш дом'!P12+[7]Уют!P12+[7]Радуга!P11</f>
        <v>7166.8</v>
      </c>
      <c r="Q11" s="20">
        <f>[7]АМЖКУ!Q11+[7]СЖКХ!Q11+[7]ГРЭС!Q11+[7]ЖКХ!Q11+[7]ИЖКХ!Q11+'[7]Чистый двор'!Q11+[7]Жилище!Q12+[7]Прогресс!Q11+'[7]Наш дом'!Q12+[7]Уют!Q12+[7]Радуга!Q11</f>
        <v>28044.039999999997</v>
      </c>
      <c r="R11" s="20">
        <f>[7]АМЖКУ!R11+[7]СЖКХ!R11+[7]ГРЭС!R11+[7]ЖКХ!R11+[7]ИЖКХ!R11+'[7]Чистый двор'!R11+[7]Жилище!R12+[7]Прогресс!R11+'[7]Наш дом'!R12+[7]Уют!R12+[7]Радуга!R11</f>
        <v>10</v>
      </c>
    </row>
    <row r="12" spans="1:18" ht="21" customHeight="1" x14ac:dyDescent="0.25">
      <c r="A12" s="28"/>
      <c r="B12" s="31"/>
      <c r="C12" s="19" t="s">
        <v>17</v>
      </c>
      <c r="D12" s="20">
        <f t="shared" ref="D12:D14" si="2">SUM(F12:J12)</f>
        <v>18702</v>
      </c>
      <c r="E12" s="20">
        <f>SUM(G12:I12)</f>
        <v>9881.2800000000007</v>
      </c>
      <c r="F12" s="20">
        <f>[7]АМЖКУ!F12+[7]СЖКХ!F12+[7]ГРЭС!F12+[7]ЖКХ!F12+[7]ИЖКХ!F12+'[7]Чистый двор'!F12+[7]Жилище!F13+[7]Прогресс!F12+'[7]Наш дом'!F13+[7]Уют!F13+[7]Радуга!F12</f>
        <v>1996.77</v>
      </c>
      <c r="G12" s="20">
        <f>[7]АМЖКУ!G12+[7]СЖКХ!G12+[7]ГРЭС!G12+[7]ЖКХ!G12+[7]ИЖКХ!G12+'[7]Чистый двор'!G12+[7]Жилище!G13+[7]Прогресс!G12+'[7]Наш дом'!G13+[7]Уют!G13+[7]Радуга!G12</f>
        <v>4281.72</v>
      </c>
      <c r="H12" s="20">
        <f>[7]АМЖКУ!H12+[7]СЖКХ!H12+[7]ГРЭС!H12+[7]ЖКХ!H12+[7]ИЖКХ!H12+'[7]Чистый двор'!H12+[7]Жилище!H13+[7]Прогресс!H12+'[7]Наш дом'!H13+[7]Уют!H13+[7]Радуга!H12</f>
        <v>2661.8</v>
      </c>
      <c r="I12" s="20">
        <f>[7]АМЖКУ!I12+[7]СЖКХ!I12+[7]ГРЭС!I12+[7]ЖКХ!I12+[7]ИЖКХ!I12+'[7]Чистый двор'!I12+[7]Жилище!I13+[7]Прогресс!I12+'[7]Наш дом'!I13+[7]Уют!I13+[7]Радуга!I12</f>
        <v>2937.76</v>
      </c>
      <c r="J12" s="20">
        <f>[7]АМЖКУ!J12+[7]СЖКХ!J12+[7]ГРЭС!J12+[7]ЖКХ!J12+[7]ИЖКХ!J12+'[7]Чистый двор'!J12+[7]Жилище!J13+[7]Прогресс!J12+'[7]Наш дом'!J13+[7]Уют!J13+[7]Радуга!J12</f>
        <v>6823.9500000000007</v>
      </c>
      <c r="K12" s="20">
        <f>[7]АМЖКУ!K12+[7]СЖКХ!K12+[7]ГРЭС!K12+[7]ЖКХ!K12+[7]ИЖКХ!K12+'[7]Чистый двор'!K12+[7]Жилище!K13+[7]Прогресс!K12+'[7]Наш дом'!K13+[7]Уют!K13+[7]Радуга!K12</f>
        <v>3</v>
      </c>
      <c r="L12" s="20">
        <f>[7]АМЖКУ!L12+[7]СЖКХ!L12+[7]ГРЭС!L12+[7]ЖКХ!L12+[7]ИЖКХ!L12+'[7]Чистый двор'!L12+[7]Жилище!L13+[7]Прогресс!L12+'[7]Наш дом'!L13+[7]Уют!L13+[7]Радуга!L12</f>
        <v>63.2</v>
      </c>
      <c r="M12" s="20">
        <f>[7]АМЖКУ!M12+[7]СЖКХ!M12+[7]ГРЭС!M12+[7]ЖКХ!M12+[7]ИЖКХ!M12+'[7]Чистый двор'!M12+[7]Жилище!M13+[7]Прогресс!M12+'[7]Наш дом'!M13+[7]Уют!M13+[7]Радуга!M12</f>
        <v>3</v>
      </c>
      <c r="N12" s="20">
        <f>[7]АМЖКУ!N12+[7]СЖКХ!N12+[7]ГРЭС!N12+[7]ЖКХ!N12+[7]ИЖКХ!N12+'[7]Чистый двор'!N12+[7]Жилище!N13+[7]Прогресс!N12+'[7]Наш дом'!N13+[7]Уют!N13+[7]Радуга!N12</f>
        <v>207.8</v>
      </c>
      <c r="O12" s="20">
        <f>[7]АМЖКУ!O12+[7]СЖКХ!O12+[7]ГРЭС!O12+[7]ЖКХ!O12+[7]ИЖКХ!O12+'[7]Чистый двор'!O12+[7]Жилище!O13+[7]Прогресс!O12+'[7]Наш дом'!O13+[7]Уют!O13+[7]Радуга!O12</f>
        <v>0</v>
      </c>
      <c r="P12" s="20">
        <f>[7]АМЖКУ!P12+[7]СЖКХ!P12+[7]ГРЭС!P12+[7]ЖКХ!P12+[7]ИЖКХ!P12+'[7]Чистый двор'!P12+[7]Жилище!P13+[7]Прогресс!P12+'[7]Наш дом'!P13+[7]Уют!P13+[7]Радуга!P12</f>
        <v>0</v>
      </c>
      <c r="Q12" s="20">
        <f>[7]АМЖКУ!Q12+[7]СЖКХ!Q12+[7]ГРЭС!Q12+[7]ЖКХ!Q12+[7]ИЖКХ!Q12+'[7]Чистый двор'!Q12+[7]Жилище!Q13+[7]Прогресс!Q12+'[7]Наш дом'!Q13+[7]Уют!Q13+[7]Радуга!Q12</f>
        <v>0</v>
      </c>
      <c r="R12" s="20">
        <f>[7]АМЖКУ!R12+[7]СЖКХ!R12+[7]ГРЭС!R12+[7]ЖКХ!R12+[7]ИЖКХ!R12+'[7]Чистый двор'!R12+[7]Жилище!R13+[7]Прогресс!R12+'[7]Наш дом'!R13+[7]Уют!R13+[7]Радуга!R12</f>
        <v>0</v>
      </c>
    </row>
    <row r="13" spans="1:18" ht="24.75" customHeight="1" x14ac:dyDescent="0.25">
      <c r="A13" s="28"/>
      <c r="B13" s="31"/>
      <c r="C13" s="19" t="s">
        <v>18</v>
      </c>
      <c r="D13" s="20">
        <f t="shared" si="2"/>
        <v>0</v>
      </c>
      <c r="E13" s="20">
        <f t="shared" ref="E13" si="3">SUM(G13:I13)</f>
        <v>0</v>
      </c>
      <c r="F13" s="20">
        <f>[7]АМЖКУ!F13+[7]СЖКХ!F13+[7]ГРЭС!F13+[7]ЖКХ!F13+[7]ИЖКХ!F13+'[7]Чистый двор'!F13+[7]Жилище!F14+[7]Прогресс!F13+'[7]Наш дом'!F14+[7]Уют!F14+[7]Радуга!F13</f>
        <v>0</v>
      </c>
      <c r="G13" s="20">
        <f>[7]АМЖКУ!G13+[7]СЖКХ!G13+[7]ГРЭС!G13+[7]ЖКХ!G13+[7]ИЖКХ!G13+'[7]Чистый двор'!G13+[7]Жилище!G14+[7]Прогресс!G13+'[7]Наш дом'!G14+[7]Уют!G14+[7]Радуга!G13</f>
        <v>0</v>
      </c>
      <c r="H13" s="20">
        <f>[7]АМЖКУ!H13+[7]СЖКХ!H13+[7]ГРЭС!H13+[7]ЖКХ!H13+[7]ИЖКХ!H13+'[7]Чистый двор'!H13+[7]Жилище!H14+[7]Прогресс!H13+'[7]Наш дом'!H14+[7]Уют!H14+[7]Радуга!H13</f>
        <v>0</v>
      </c>
      <c r="I13" s="20">
        <f>[7]АМЖКУ!I13+[7]СЖКХ!I13+[7]ГРЭС!I13+[7]ЖКХ!I13+[7]ИЖКХ!I13+'[7]Чистый двор'!I13+[7]Жилище!I14+[7]Прогресс!I13+'[7]Наш дом'!I14+[7]Уют!I14+[7]Радуга!I13</f>
        <v>0</v>
      </c>
      <c r="J13" s="20">
        <f>[7]АМЖКУ!J13+[7]СЖКХ!J13+[7]ГРЭС!J13+[7]ЖКХ!J13+[7]ИЖКХ!J13+'[7]Чистый двор'!J13+[7]Жилище!J14+[7]Прогресс!J13+'[7]Наш дом'!J14+[7]Уют!J14+[7]Радуга!J13</f>
        <v>0</v>
      </c>
      <c r="K13" s="20">
        <f>[7]АМЖКУ!K13+[7]СЖКХ!K13+[7]ГРЭС!K13+[7]ЖКХ!K13+[7]ИЖКХ!K13+'[7]Чистый двор'!K13+[7]Жилище!K14+[7]Прогресс!K13+'[7]Наш дом'!K14+[7]Уют!K14+[7]Радуга!K13</f>
        <v>0</v>
      </c>
      <c r="L13" s="20">
        <f>[7]АМЖКУ!L13+[7]СЖКХ!L13+[7]ГРЭС!L13+[7]ЖКХ!L13+[7]ИЖКХ!L13+'[7]Чистый двор'!L13+[7]Жилище!L14+[7]Прогресс!L13+'[7]Наш дом'!L14+[7]Уют!L14+[7]Радуга!L13</f>
        <v>0</v>
      </c>
      <c r="M13" s="20">
        <f>[7]АМЖКУ!M13+[7]СЖКХ!M13+[7]ГРЭС!M13+[7]ЖКХ!M13+[7]ИЖКХ!M13+'[7]Чистый двор'!M13+[7]Жилище!M14+[7]Прогресс!M13+'[7]Наш дом'!M14+[7]Уют!M14+[7]Радуга!M13</f>
        <v>0</v>
      </c>
      <c r="N13" s="20">
        <f>[7]АМЖКУ!N13+[7]СЖКХ!N13+[7]ГРЭС!N13+[7]ЖКХ!N13+[7]ИЖКХ!N13+'[7]Чистый двор'!N13+[7]Жилище!N14+[7]Прогресс!N13+'[7]Наш дом'!N14+[7]Уют!N14+[7]Радуга!N13</f>
        <v>0</v>
      </c>
      <c r="O13" s="20">
        <f>[7]АМЖКУ!O13+[7]СЖКХ!O13+[7]ГРЭС!O13+[7]ЖКХ!O13+[7]ИЖКХ!O13+'[7]Чистый двор'!O13+[7]Жилище!O14+[7]Прогресс!O13+'[7]Наш дом'!O14+[7]Уют!O14+[7]Радуга!O13</f>
        <v>0</v>
      </c>
      <c r="P13" s="20">
        <f>[7]АМЖКУ!P13+[7]СЖКХ!P13+[7]ГРЭС!P13+[7]ЖКХ!P13+[7]ИЖКХ!P13+'[7]Чистый двор'!P13+[7]Жилище!P14+[7]Прогресс!P13+'[7]Наш дом'!P14+[7]Уют!P14+[7]Радуга!P13</f>
        <v>0</v>
      </c>
      <c r="Q13" s="20">
        <f>[7]АМЖКУ!Q13+[7]СЖКХ!Q13+[7]ГРЭС!Q13+[7]ЖКХ!Q13+[7]ИЖКХ!Q13+'[7]Чистый двор'!Q13+[7]Жилище!Q14+[7]Прогресс!Q13+'[7]Наш дом'!Q14+[7]Уют!Q14+[7]Радуга!Q13</f>
        <v>0</v>
      </c>
      <c r="R13" s="20">
        <f>[7]АМЖКУ!R13+[7]СЖКХ!R13+[7]ГРЭС!R13+[7]ЖКХ!R13+[7]ИЖКХ!R13+'[7]Чистый двор'!R13+[7]Жилище!R14+[7]Прогресс!R13+'[7]Наш дом'!R14+[7]Уют!R14+[7]Радуга!R13</f>
        <v>0</v>
      </c>
    </row>
    <row r="14" spans="1:18" ht="21" customHeight="1" x14ac:dyDescent="0.25">
      <c r="A14" s="28"/>
      <c r="B14" s="31"/>
      <c r="C14" s="19" t="s">
        <v>19</v>
      </c>
      <c r="D14" s="20">
        <f t="shared" si="2"/>
        <v>31536.012999999999</v>
      </c>
      <c r="E14" s="20">
        <f>SUM(G14:I14)</f>
        <v>22751.89</v>
      </c>
      <c r="F14" s="20">
        <f>[7]АМЖКУ!F14+[7]СЖКХ!F14+[7]ГРЭС!F14+[7]ЖКХ!F14+[7]ИЖКХ!F14+'[7]Чистый двор'!F14+[7]Жилище!F15+[7]Прогресс!F14+'[7]Наш дом'!F15+[7]Уют!F15+[7]Радуга!F14</f>
        <v>2733.163</v>
      </c>
      <c r="G14" s="20">
        <f>[7]АМЖКУ!G14+[7]СЖКХ!G14+[7]ГРЭС!G14+[7]ЖКХ!G14+[7]ИЖКХ!G14+'[7]Чистый двор'!G14+[7]Жилище!G15+[7]Прогресс!G14+'[7]Наш дом'!G15+[7]Уют!G15+[7]Радуга!G14</f>
        <v>1479.13</v>
      </c>
      <c r="H14" s="20">
        <f>[7]АМЖКУ!H14+[7]СЖКХ!H14+[7]ГРЭС!H14+[7]ЖКХ!H14+[7]ИЖКХ!H14+'[7]Чистый двор'!H14+[7]Жилище!H15+[7]Прогресс!H14+'[7]Наш дом'!H15+[7]Уют!H15+[7]Радуга!H14</f>
        <v>4970.67</v>
      </c>
      <c r="I14" s="20">
        <f>[7]АМЖКУ!I14+[7]СЖКХ!I14+[7]ГРЭС!I14+[7]ЖКХ!I14+[7]ИЖКХ!I14+'[7]Чистый двор'!I14+[7]Жилище!I15+[7]Прогресс!I14+'[7]Наш дом'!I15+[7]Уют!I15+[7]Радуга!I14</f>
        <v>16302.09</v>
      </c>
      <c r="J14" s="20">
        <f>[7]АМЖКУ!J14+[7]СЖКХ!J14+[7]ГРЭС!J14+[7]ЖКХ!J14+[7]ИЖКХ!J14+'[7]Чистый двор'!J14+[7]Жилище!J15+[7]Прогресс!J14+'[7]Наш дом'!J15+[7]Уют!J15+[7]Радуга!J14</f>
        <v>6050.96</v>
      </c>
      <c r="K14" s="20">
        <f>[7]АМЖКУ!K14+[7]СЖКХ!K14+[7]ГРЭС!K14+[7]ЖКХ!K14+[7]ИЖКХ!K14+'[7]Чистый двор'!K14+[7]Жилище!K15+[7]Прогресс!K14+'[7]Наш дом'!K15+[7]Уют!K15+[7]Радуга!K14</f>
        <v>0</v>
      </c>
      <c r="L14" s="20">
        <f>[7]АМЖКУ!L14+[7]СЖКХ!L14+[7]ГРЭС!L14+[7]ЖКХ!L14+[7]ИЖКХ!L14+'[7]Чистый двор'!L14+[7]Жилище!L15+[7]Прогресс!L14+'[7]Наш дом'!L15+[7]Уют!L15+[7]Радуга!L14</f>
        <v>0</v>
      </c>
      <c r="M14" s="20">
        <f>[7]АМЖКУ!M14+[7]СЖКХ!M14+[7]ГРЭС!M14+[7]ЖКХ!M14+[7]ИЖКХ!M14+'[7]Чистый двор'!M14+[7]Жилище!M15+[7]Прогресс!M14+'[7]Наш дом'!M15+[7]Уют!M15+[7]Радуга!M14</f>
        <v>0</v>
      </c>
      <c r="N14" s="20">
        <f>[7]АМЖКУ!N14+[7]СЖКХ!N14+[7]ГРЭС!N14+[7]ЖКХ!N14+[7]ИЖКХ!N14+'[7]Чистый двор'!N14+[7]Жилище!N15+[7]Прогресс!N14+'[7]Наш дом'!N15+[7]Уют!N15+[7]Радуга!N14</f>
        <v>0</v>
      </c>
      <c r="O14" s="20">
        <f>[7]АМЖКУ!O14+[7]СЖКХ!O14+[7]ГРЭС!O14+[7]ЖКХ!O14+[7]ИЖКХ!O14+'[7]Чистый двор'!O14+[7]Жилище!O15+[7]Прогресс!O14+'[7]Наш дом'!O15+[7]Уют!O15+[7]Радуга!O14</f>
        <v>0</v>
      </c>
      <c r="P14" s="20">
        <f>[7]АМЖКУ!P14+[7]СЖКХ!P14+[7]ГРЭС!P14+[7]ЖКХ!P14+[7]ИЖКХ!P14+'[7]Чистый двор'!P14+[7]Жилище!P15+[7]Прогресс!P14+'[7]Наш дом'!P15+[7]Уют!P15+[7]Радуга!P14</f>
        <v>0</v>
      </c>
      <c r="Q14" s="20">
        <f>[7]АМЖКУ!Q14+[7]СЖКХ!Q14+[7]ГРЭС!Q14+[7]ЖКХ!Q14+[7]ИЖКХ!Q14+'[7]Чистый двор'!Q14+[7]Жилище!Q15+[7]Прогресс!Q14+'[7]Наш дом'!Q15+[7]Уют!Q15+[7]Радуга!Q14</f>
        <v>0</v>
      </c>
      <c r="R14" s="20">
        <f>[7]АМЖКУ!R14+[7]СЖКХ!R14+[7]ГРЭС!R14+[7]ЖКХ!R14+[7]ИЖКХ!R14+'[7]Чистый двор'!R14+[7]Жилище!R15+[7]Прогресс!R14+'[7]Наш дом'!R15+[7]Уют!R15+[7]Радуга!R14</f>
        <v>0</v>
      </c>
    </row>
    <row r="15" spans="1:18" ht="21" customHeight="1" x14ac:dyDescent="0.25">
      <c r="A15" s="29"/>
      <c r="B15" s="31"/>
      <c r="C15" s="13" t="s">
        <v>7</v>
      </c>
      <c r="D15" s="21">
        <f>D8+D9+D14</f>
        <v>208802.03734000001</v>
      </c>
      <c r="E15" s="21">
        <f t="shared" ref="E15:Q15" si="4">E8+E9+E14</f>
        <v>134589.51850000001</v>
      </c>
      <c r="F15" s="21">
        <f t="shared" si="4"/>
        <v>33056.06884</v>
      </c>
      <c r="G15" s="21">
        <f t="shared" si="4"/>
        <v>33592.980000000003</v>
      </c>
      <c r="H15" s="21">
        <f t="shared" si="4"/>
        <v>46447.257360000003</v>
      </c>
      <c r="I15" s="21">
        <f t="shared" si="4"/>
        <v>54549.281139999992</v>
      </c>
      <c r="J15" s="21">
        <f t="shared" si="4"/>
        <v>41156.450000000004</v>
      </c>
      <c r="K15" s="21">
        <f>K8+K9+K14</f>
        <v>3380</v>
      </c>
      <c r="L15" s="21">
        <f t="shared" si="4"/>
        <v>50412.960000000006</v>
      </c>
      <c r="M15" s="21">
        <f t="shared" si="4"/>
        <v>3278</v>
      </c>
      <c r="N15" s="21">
        <f t="shared" si="4"/>
        <v>49577.53</v>
      </c>
      <c r="O15" s="21">
        <f t="shared" si="4"/>
        <v>154</v>
      </c>
      <c r="P15" s="21">
        <f t="shared" si="4"/>
        <v>7166.8</v>
      </c>
      <c r="Q15" s="21">
        <f t="shared" si="4"/>
        <v>28044.039999999997</v>
      </c>
      <c r="R15" s="21">
        <f>R8+R9+R14</f>
        <v>10</v>
      </c>
    </row>
    <row r="16" spans="1:18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0.25" x14ac:dyDescent="0.3">
      <c r="A18" s="39" t="s">
        <v>31</v>
      </c>
      <c r="B18" s="39"/>
      <c r="C18" s="5"/>
      <c r="D18" s="5"/>
      <c r="E18" s="6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7" t="s">
        <v>3</v>
      </c>
    </row>
    <row r="19" spans="1:18" ht="98.25" customHeight="1" x14ac:dyDescent="0.25">
      <c r="A19" s="32" t="s">
        <v>13</v>
      </c>
      <c r="B19" s="32" t="s">
        <v>4</v>
      </c>
      <c r="C19" s="33" t="s">
        <v>0</v>
      </c>
      <c r="D19" s="30" t="s">
        <v>5</v>
      </c>
      <c r="E19" s="30" t="s">
        <v>6</v>
      </c>
      <c r="F19" s="36" t="s">
        <v>1</v>
      </c>
      <c r="G19" s="37"/>
      <c r="H19" s="37"/>
      <c r="I19" s="38"/>
      <c r="J19" s="33" t="s">
        <v>12</v>
      </c>
      <c r="K19" s="32" t="s">
        <v>20</v>
      </c>
      <c r="L19" s="32"/>
      <c r="M19" s="32" t="s">
        <v>21</v>
      </c>
      <c r="N19" s="32"/>
      <c r="O19" s="32" t="s">
        <v>22</v>
      </c>
      <c r="P19" s="32"/>
      <c r="Q19" s="32" t="s">
        <v>23</v>
      </c>
      <c r="R19" s="32" t="s">
        <v>29</v>
      </c>
    </row>
    <row r="20" spans="1:18" ht="90" x14ac:dyDescent="0.25">
      <c r="A20" s="32"/>
      <c r="B20" s="32"/>
      <c r="C20" s="34"/>
      <c r="D20" s="30"/>
      <c r="E20" s="30"/>
      <c r="F20" s="18" t="s">
        <v>8</v>
      </c>
      <c r="G20" s="18" t="s">
        <v>9</v>
      </c>
      <c r="H20" s="18" t="s">
        <v>10</v>
      </c>
      <c r="I20" s="18" t="s">
        <v>11</v>
      </c>
      <c r="J20" s="34"/>
      <c r="K20" s="14" t="s">
        <v>24</v>
      </c>
      <c r="L20" s="18" t="s">
        <v>25</v>
      </c>
      <c r="M20" s="14" t="s">
        <v>26</v>
      </c>
      <c r="N20" s="18" t="s">
        <v>27</v>
      </c>
      <c r="O20" s="14" t="s">
        <v>26</v>
      </c>
      <c r="P20" s="18" t="s">
        <v>27</v>
      </c>
      <c r="Q20" s="32"/>
      <c r="R20" s="32"/>
    </row>
    <row r="21" spans="1:18" x14ac:dyDescent="0.25">
      <c r="A21" s="11">
        <v>1</v>
      </c>
      <c r="B21" s="12">
        <v>2</v>
      </c>
      <c r="C21" s="11">
        <v>3</v>
      </c>
      <c r="D21" s="11">
        <v>4</v>
      </c>
      <c r="E21" s="12">
        <v>5</v>
      </c>
      <c r="F21" s="11">
        <v>6</v>
      </c>
      <c r="G21" s="11">
        <v>7</v>
      </c>
      <c r="H21" s="12">
        <v>8</v>
      </c>
      <c r="I21" s="11">
        <v>9</v>
      </c>
      <c r="J21" s="11">
        <v>10</v>
      </c>
      <c r="K21" s="12">
        <v>11</v>
      </c>
      <c r="L21" s="11">
        <v>12</v>
      </c>
      <c r="M21" s="11">
        <v>13</v>
      </c>
      <c r="N21" s="12">
        <v>14</v>
      </c>
      <c r="O21" s="11">
        <v>15</v>
      </c>
      <c r="P21" s="11">
        <v>16</v>
      </c>
      <c r="Q21" s="12">
        <v>17</v>
      </c>
      <c r="R21" s="11">
        <v>18</v>
      </c>
    </row>
    <row r="22" spans="1:18" ht="13.5" customHeight="1" x14ac:dyDescent="0.25">
      <c r="A22" s="27"/>
      <c r="B22" s="31"/>
      <c r="C22" s="19" t="s">
        <v>14</v>
      </c>
      <c r="D22" s="20">
        <f>SUM(F22:J22)</f>
        <v>1629.3212100000001</v>
      </c>
      <c r="E22" s="20">
        <f t="shared" ref="E22" si="5">SUM(G22:J22)</f>
        <v>0</v>
      </c>
      <c r="F22" s="24">
        <f>[7]АМЖКУ!F22+[7]СЖКХ!F22+[7]ГРЭС!F22+[7]ЖКХ!E22+[7]ИЖКХ!E22+[7]Прогресс!F22</f>
        <v>1629.3212100000001</v>
      </c>
      <c r="G22" s="24"/>
      <c r="H22" s="24"/>
      <c r="I22" s="24"/>
      <c r="J22" s="24"/>
      <c r="K22" s="26"/>
      <c r="L22" s="26"/>
      <c r="M22" s="26"/>
      <c r="N22" s="26"/>
      <c r="O22" s="26"/>
      <c r="P22" s="26"/>
      <c r="Q22" s="26"/>
      <c r="R22" s="26"/>
    </row>
    <row r="23" spans="1:18" ht="13.5" customHeight="1" x14ac:dyDescent="0.25">
      <c r="A23" s="28"/>
      <c r="B23" s="31"/>
      <c r="C23" s="19" t="s">
        <v>28</v>
      </c>
      <c r="D23" s="20">
        <f>D24</f>
        <v>175355.04109000001</v>
      </c>
      <c r="E23" s="20">
        <f>SUM(G23:I23)</f>
        <v>109895.09471</v>
      </c>
      <c r="F23" s="20">
        <f t="shared" ref="F23:R23" si="6">F24</f>
        <v>34097.736380000002</v>
      </c>
      <c r="G23" s="20">
        <f t="shared" si="6"/>
        <v>40555.536820000001</v>
      </c>
      <c r="H23" s="20">
        <f t="shared" si="6"/>
        <v>28233.104800000001</v>
      </c>
      <c r="I23" s="20">
        <f t="shared" si="6"/>
        <v>41106.453090000003</v>
      </c>
      <c r="J23" s="20">
        <f t="shared" si="6"/>
        <v>31362.21</v>
      </c>
      <c r="K23" s="20">
        <f t="shared" si="6"/>
        <v>5272</v>
      </c>
      <c r="L23" s="20">
        <f t="shared" si="6"/>
        <v>59044.840000000004</v>
      </c>
      <c r="M23" s="20">
        <f t="shared" si="6"/>
        <v>2331</v>
      </c>
      <c r="N23" s="20">
        <f t="shared" si="6"/>
        <v>45237.62</v>
      </c>
      <c r="O23" s="20">
        <f t="shared" si="6"/>
        <v>100</v>
      </c>
      <c r="P23" s="20">
        <f t="shared" si="6"/>
        <v>5024.7296700000006</v>
      </c>
      <c r="Q23" s="20">
        <f t="shared" si="6"/>
        <v>20142.428</v>
      </c>
      <c r="R23" s="20">
        <f t="shared" si="6"/>
        <v>3</v>
      </c>
    </row>
    <row r="24" spans="1:18" ht="13.5" customHeight="1" x14ac:dyDescent="0.25">
      <c r="A24" s="28"/>
      <c r="B24" s="31"/>
      <c r="C24" s="19" t="s">
        <v>15</v>
      </c>
      <c r="D24" s="20">
        <f>D25+D26+D27</f>
        <v>175355.04109000001</v>
      </c>
      <c r="E24" s="20">
        <f>SUM(G24:I24)</f>
        <v>109895.09471</v>
      </c>
      <c r="F24" s="20">
        <f t="shared" ref="F24:J24" si="7">F25+F26+F27</f>
        <v>34097.736380000002</v>
      </c>
      <c r="G24" s="20">
        <f t="shared" si="7"/>
        <v>40555.536820000001</v>
      </c>
      <c r="H24" s="20">
        <f t="shared" si="7"/>
        <v>28233.104800000001</v>
      </c>
      <c r="I24" s="20">
        <f t="shared" si="7"/>
        <v>41106.453090000003</v>
      </c>
      <c r="J24" s="20">
        <f t="shared" si="7"/>
        <v>31362.21</v>
      </c>
      <c r="K24" s="20">
        <f>K25+K26+K27</f>
        <v>5272</v>
      </c>
      <c r="L24" s="20">
        <f t="shared" ref="L24:R24" si="8">L25+L26+L27</f>
        <v>59044.840000000004</v>
      </c>
      <c r="M24" s="20">
        <f t="shared" si="8"/>
        <v>2331</v>
      </c>
      <c r="N24" s="20">
        <f t="shared" si="8"/>
        <v>45237.62</v>
      </c>
      <c r="O24" s="20">
        <f t="shared" si="8"/>
        <v>100</v>
      </c>
      <c r="P24" s="20">
        <f t="shared" si="8"/>
        <v>5024.7296700000006</v>
      </c>
      <c r="Q24" s="20">
        <f t="shared" si="8"/>
        <v>20142.428</v>
      </c>
      <c r="R24" s="20">
        <f t="shared" si="8"/>
        <v>3</v>
      </c>
    </row>
    <row r="25" spans="1:18" ht="13.5" customHeight="1" x14ac:dyDescent="0.25">
      <c r="A25" s="28"/>
      <c r="B25" s="31"/>
      <c r="C25" s="19" t="s">
        <v>16</v>
      </c>
      <c r="D25" s="20">
        <f>SUM(F25:J25)</f>
        <v>158033.03109</v>
      </c>
      <c r="E25" s="20">
        <f>SUM(G25:I25)</f>
        <v>99553.97471000001</v>
      </c>
      <c r="F25" s="20">
        <f>[7]АМЖКУ!F25+[7]СЖКХ!F25+[7]ГРЭС!F25+[7]ЖКХ!F25+[7]ИЖКХ!F25+'[7]Чистый двор'!F25+[7]Жилище!F26+[7]Прогресс!F25+'[7]Наш дом'!F26+[7]Уют!F26+[7]Радуга!F25</f>
        <v>30943.026380000003</v>
      </c>
      <c r="G25" s="20">
        <f>[7]АМЖКУ!G25+[7]СЖКХ!G25+[7]ГРЭС!G25+[7]ЖКХ!G25+[7]ИЖКХ!G25+'[7]Чистый двор'!G25+[7]Жилище!G26+[7]Прогресс!G25+'[7]Наш дом'!G26+[7]Уют!G26+[7]Радуга!G25</f>
        <v>37636.956819999999</v>
      </c>
      <c r="H25" s="20">
        <f>[7]АМЖКУ!H25+[7]СЖКХ!H25+[7]ГРЭС!H25+[7]ЖКХ!H25+[7]ИЖКХ!H25+'[7]Чистый двор'!H25+[7]Жилище!H26+[7]Прогресс!H25+'[7]Наш дом'!H26+[7]Уют!H26+[7]Радуга!H25</f>
        <v>25850.6348</v>
      </c>
      <c r="I25" s="20">
        <f>[7]АМЖКУ!I25+[7]СЖКХ!I25+[7]ГРЭС!I25+[7]ЖКХ!I25+[7]ИЖКХ!I25+'[7]Чистый двор'!I25+[7]Жилище!I26+[7]Прогресс!I25+'[7]Наш дом'!I26+[7]Уют!I26+[7]Радуга!I25</f>
        <v>36066.383090000003</v>
      </c>
      <c r="J25" s="20">
        <f>[7]АМЖКУ!J25+[7]СЖКХ!J25+[7]ГРЭС!J25+[7]ЖКХ!J25+[7]ИЖКХ!J25+'[7]Чистый двор'!J25+[7]Жилище!J26+[7]Прогресс!J25+'[7]Наш дом'!J26+[7]Уют!J26+[7]Радуга!J25</f>
        <v>27536.03</v>
      </c>
      <c r="K25" s="20">
        <f>[7]АМЖКУ!K25+[7]СЖКХ!K25+[7]ГРЭС!K25+[7]ЖКХ!K25+[7]ИЖКХ!K25+'[7]Чистый двор'!K25+[7]Жилище!K26+[7]Прогресс!K25+'[7]Наш дом'!K26+[7]Уют!K26+[7]Радуга!K25</f>
        <v>5262</v>
      </c>
      <c r="L25" s="20">
        <f>[7]АМЖКУ!L25+[7]СЖКХ!L25+[7]ГРЭС!L25+[7]ЖКХ!L25+[7]ИЖКХ!L25+'[7]Чистый двор'!L25+[7]Жилище!L26+[7]Прогресс!L25+'[7]Наш дом'!L26+[7]Уют!L26+[7]Радуга!L25</f>
        <v>58513.380000000005</v>
      </c>
      <c r="M25" s="20">
        <f>[7]АМЖКУ!M25+[7]СЖКХ!M25+[7]ГРЭС!M25+[7]ЖКХ!M25+[7]ИЖКХ!M25+'[7]Чистый двор'!M25+[7]Жилище!M26+[7]Прогресс!M25+'[7]Наш дом'!M26+[7]Уют!M26+[7]Радуга!M25</f>
        <v>2323</v>
      </c>
      <c r="N25" s="20">
        <f>[7]АМЖКУ!N25+[7]СЖКХ!N25+[7]ГРЭС!N25+[7]ЖКХ!N25+[7]ИЖКХ!N25+'[7]Чистый двор'!N25+[7]Жилище!N26+[7]Прогресс!N25+'[7]Наш дом'!N26+[7]Уют!N26+[7]Радуга!N25</f>
        <v>44739.86</v>
      </c>
      <c r="O25" s="20">
        <f>[7]АМЖКУ!O25+[7]СЖКХ!O25+[7]ГРЭС!O25+[7]ЖКХ!O25+[7]ИЖКХ!O25+'[7]Чистый двор'!O25+[7]Жилище!O26+[7]Прогресс!O25+'[7]Наш дом'!O26+[7]Уют!O26+[7]Радуга!O25</f>
        <v>100</v>
      </c>
      <c r="P25" s="20">
        <f>[7]АМЖКУ!P25+[7]СЖКХ!P25+[7]ГРЭС!P25+[7]ЖКХ!P25+[7]ИЖКХ!P25+'[7]Чистый двор'!P25+[7]Жилище!P26+[7]Прогресс!P25+'[7]Наш дом'!P26+[7]Уют!P26+[7]Радуга!P25</f>
        <v>5024.7296700000006</v>
      </c>
      <c r="Q25" s="20">
        <f>[7]АМЖКУ!Q25+[7]СЖКХ!Q25+[7]ГРЭС!Q25+[7]ЖКХ!Q25+[7]ИЖКХ!Q25+'[7]Чистый двор'!Q25+[7]Жилище!Q26+[7]Прогресс!Q25+'[7]Наш дом'!Q26+[7]Уют!Q26+[7]Радуга!Q25</f>
        <v>20142.428</v>
      </c>
      <c r="R25" s="20">
        <f>[7]АМЖКУ!R25+[7]СЖКХ!R25+[7]ГРЭС!R25+[7]ЖКХ!R25+[7]ИЖКХ!R25+'[7]Чистый двор'!R25+[7]Жилище!R26+[7]Прогресс!R25+'[7]Наш дом'!R26+[7]Уют!R26+[7]Радуга!R25</f>
        <v>3</v>
      </c>
    </row>
    <row r="26" spans="1:18" ht="27" customHeight="1" x14ac:dyDescent="0.25">
      <c r="A26" s="28"/>
      <c r="B26" s="31"/>
      <c r="C26" s="19" t="s">
        <v>17</v>
      </c>
      <c r="D26" s="20">
        <f t="shared" ref="D26:D28" si="9">SUM(F26:J26)</f>
        <v>17322.010000000002</v>
      </c>
      <c r="E26" s="20">
        <f>SUM(G26:I26)</f>
        <v>10341.119999999999</v>
      </c>
      <c r="F26" s="20">
        <f>[7]АМЖКУ!F26+[7]СЖКХ!F26+[7]ГРЭС!F26+[7]ЖКХ!F26+[7]ИЖКХ!F26+'[7]Чистый двор'!F26+[7]Жилище!F27+[7]Прогресс!F26+'[7]Наш дом'!F27+[7]Уют!F27+[7]Радуга!F26</f>
        <v>3154.7100000000005</v>
      </c>
      <c r="G26" s="20">
        <f>[7]АМЖКУ!G26+[7]СЖКХ!G26+[7]ГРЭС!G26+[7]ЖКХ!G26+[7]ИЖКХ!G26+'[7]Чистый двор'!G26+[7]Жилище!G27+[7]Прогресс!G26+'[7]Наш дом'!G27+[7]Уют!G27+[7]Радуга!G26</f>
        <v>2918.58</v>
      </c>
      <c r="H26" s="20">
        <f>[7]АМЖКУ!H26+[7]СЖКХ!H26+[7]ГРЭС!H26+[7]ЖКХ!H26+[7]ИЖКХ!H26+'[7]Чистый двор'!H26+[7]Жилище!H27+[7]Прогресс!H26+'[7]Наш дом'!H27+[7]Уют!H27+[7]Радуга!H26</f>
        <v>2382.4699999999998</v>
      </c>
      <c r="I26" s="20">
        <f>[7]АМЖКУ!I26+[7]СЖКХ!I26+[7]ГРЭС!I26+[7]ЖКХ!I26+[7]ИЖКХ!I26+'[7]Чистый двор'!I26+[7]Жилище!I27+[7]Прогресс!I26+'[7]Наш дом'!I27+[7]Уют!I27+[7]Радуга!I26</f>
        <v>5040.07</v>
      </c>
      <c r="J26" s="20">
        <f>[7]АМЖКУ!J26+[7]СЖКХ!J26+[7]ГРЭС!J26+[7]ЖКХ!J26+[7]ИЖКХ!J26+'[7]Чистый двор'!J26+[7]Жилище!J27+[7]Прогресс!J26+'[7]Наш дом'!J27+[7]Уют!J27+[7]Радуга!J26</f>
        <v>3826.1800000000003</v>
      </c>
      <c r="K26" s="20">
        <f>[7]АМЖКУ!K26+[7]СЖКХ!K26+[7]ГРЭС!K26+[7]ЖКХ!K26+[7]ИЖКХ!K26+'[7]Чистый двор'!K26+[7]Жилище!K27+[7]Прогресс!K26+'[7]Наш дом'!K27+[7]Уют!K27+[7]Радуга!K26</f>
        <v>10</v>
      </c>
      <c r="L26" s="20">
        <f>[7]АМЖКУ!L26+[7]СЖКХ!L26+[7]ГРЭС!L26+[7]ЖКХ!L26+[7]ИЖКХ!L26+'[7]Чистый двор'!L26+[7]Жилище!L27+[7]Прогресс!L26+'[7]Наш дом'!L27+[7]Уют!L27+[7]Радуга!L26</f>
        <v>531.46</v>
      </c>
      <c r="M26" s="20">
        <f>[7]АМЖКУ!M26+[7]СЖКХ!M26+[7]ГРЭС!M26+[7]ЖКХ!M26+[7]ИЖКХ!M26+'[7]Чистый двор'!M26+[7]Жилище!M27+[7]Прогресс!M26+'[7]Наш дом'!M27+[7]Уют!M27+[7]Радуга!M26</f>
        <v>8</v>
      </c>
      <c r="N26" s="20">
        <f>[7]АМЖКУ!N26+[7]СЖКХ!N26+[7]ГРЭС!N26+[7]ЖКХ!N26+[7]ИЖКХ!N26+'[7]Чистый двор'!N26+[7]Жилище!N27+[7]Прогресс!N26+'[7]Наш дом'!N27+[7]Уют!N27+[7]Радуга!N26</f>
        <v>497.76</v>
      </c>
      <c r="O26" s="20">
        <f>[7]АМЖКУ!O26+[7]СЖКХ!O26+[7]ГРЭС!O26+[7]ЖКХ!O26+[7]ИЖКХ!O26+'[7]Чистый двор'!O26+[7]Жилище!O27+[7]Прогресс!O26+'[7]Наш дом'!O27+[7]Уют!O27+[7]Радуга!O26</f>
        <v>0</v>
      </c>
      <c r="P26" s="20">
        <f>[7]АМЖКУ!P26+[7]СЖКХ!P26+[7]ГРЭС!P26+[7]ЖКХ!P26+[7]ИЖКХ!P26+'[7]Чистый двор'!P26+[7]Жилище!P27+[7]Прогресс!P26+'[7]Наш дом'!P27+[7]Уют!P27+[7]Радуга!P26</f>
        <v>0</v>
      </c>
      <c r="Q26" s="20">
        <f>[7]АМЖКУ!Q26+[7]СЖКХ!Q26+[7]ГРЭС!Q26+[7]ЖКХ!Q26+[7]ИЖКХ!Q26+'[7]Чистый двор'!Q26+[7]Жилище!Q27+[7]Прогресс!Q26+'[7]Наш дом'!Q27+[7]Уют!Q27+[7]Радуга!Q26</f>
        <v>0</v>
      </c>
      <c r="R26" s="20">
        <f>[7]АМЖКУ!R26+[7]СЖКХ!R26+[7]ГРЭС!R26+[7]ЖКХ!R26+[7]ИЖКХ!R26+'[7]Чистый двор'!R26+[7]Жилище!R27+[7]Прогресс!R26+'[7]Наш дом'!R27+[7]Уют!R27+[7]Радуга!R26</f>
        <v>0</v>
      </c>
    </row>
    <row r="27" spans="1:18" ht="31.5" customHeight="1" x14ac:dyDescent="0.25">
      <c r="A27" s="28"/>
      <c r="B27" s="31"/>
      <c r="C27" s="19" t="s">
        <v>18</v>
      </c>
      <c r="D27" s="20">
        <f t="shared" si="9"/>
        <v>0</v>
      </c>
      <c r="E27" s="20">
        <f t="shared" ref="E27" si="10">SUM(G27:I27)</f>
        <v>0</v>
      </c>
      <c r="F27" s="20">
        <f>[7]АМЖКУ!F27+[7]СЖКХ!F27+[7]ГРЭС!F27+[7]ЖКХ!F27+[7]ИЖКХ!F27+'[7]Чистый двор'!F27+[7]Жилище!F28+[7]Прогресс!F27+'[7]Наш дом'!F28+[7]Уют!F28+[7]Радуга!F27</f>
        <v>0</v>
      </c>
      <c r="G27" s="20">
        <f>[7]АМЖКУ!G27+[7]СЖКХ!G27+[7]ГРЭС!G27+[7]ЖКХ!G27+[7]ИЖКХ!G27+'[7]Чистый двор'!G27+[7]Жилище!G28+[7]Прогресс!G27+'[7]Наш дом'!G28+[7]Уют!G28+[7]Радуга!G27</f>
        <v>0</v>
      </c>
      <c r="H27" s="20">
        <f>[7]АМЖКУ!H27+[7]СЖКХ!H27+[7]ГРЭС!H27+[7]ЖКХ!H27+[7]ИЖКХ!H27+'[7]Чистый двор'!H27+[7]Жилище!H28+[7]Прогресс!H27+'[7]Наш дом'!H28+[7]Уют!H28+[7]Радуга!H27</f>
        <v>0</v>
      </c>
      <c r="I27" s="20">
        <f>[7]АМЖКУ!I27+[7]СЖКХ!I27+[7]ГРЭС!I27+[7]ЖКХ!I27+[7]ИЖКХ!I27+'[7]Чистый двор'!I27+[7]Жилище!I28+[7]Прогресс!I27+'[7]Наш дом'!I28+[7]Уют!I28+[7]Радуга!I27</f>
        <v>0</v>
      </c>
      <c r="J27" s="20">
        <f>[7]АМЖКУ!J27+[7]СЖКХ!J27+[7]ГРЭС!J27+[7]ЖКХ!J27+[7]ИЖКХ!J27+'[7]Чистый двор'!J27+[7]Жилище!J28+[7]Прогресс!J27+'[7]Наш дом'!J28+[7]Уют!J28+[7]Радуга!J27</f>
        <v>0</v>
      </c>
      <c r="K27" s="20">
        <f>[7]АМЖКУ!K27+[7]СЖКХ!K27+[7]ГРЭС!K27+[7]ЖКХ!K27+[7]ИЖКХ!K27+'[7]Чистый двор'!K27+[7]Жилище!K28+[7]Прогресс!K27+'[7]Наш дом'!K28+[7]Уют!K28+[7]Радуга!K27</f>
        <v>0</v>
      </c>
      <c r="L27" s="20">
        <f>[7]АМЖКУ!L27+[7]СЖКХ!L27+[7]ГРЭС!L27+[7]ЖКХ!L27+[7]ИЖКХ!L27+'[7]Чистый двор'!L27+[7]Жилище!L28+[7]Прогресс!L27+'[7]Наш дом'!L28+[7]Уют!L28+[7]Радуга!L27</f>
        <v>0</v>
      </c>
      <c r="M27" s="20">
        <f>[7]АМЖКУ!M27+[7]СЖКХ!M27+[7]ГРЭС!M27+[7]ЖКХ!M27+[7]ИЖКХ!M27+'[7]Чистый двор'!M27+[7]Жилище!M28+[7]Прогресс!M27+'[7]Наш дом'!M28+[7]Уют!M28+[7]Радуга!M27</f>
        <v>0</v>
      </c>
      <c r="N27" s="20">
        <f>[7]АМЖКУ!N27+[7]СЖКХ!N27+[7]ГРЭС!N27+[7]ЖКХ!N27+[7]ИЖКХ!N27+'[7]Чистый двор'!N27+[7]Жилище!N28+[7]Прогресс!N27+'[7]Наш дом'!N28+[7]Уют!N28+[7]Радуга!N27</f>
        <v>0</v>
      </c>
      <c r="O27" s="20">
        <f>[7]АМЖКУ!O27+[7]СЖКХ!O27+[7]ГРЭС!O27+[7]ЖКХ!O27+[7]ИЖКХ!O27+'[7]Чистый двор'!O27+[7]Жилище!O28+[7]Прогресс!O27+'[7]Наш дом'!O28+[7]Уют!O28+[7]Радуга!O27</f>
        <v>0</v>
      </c>
      <c r="P27" s="20">
        <f>[7]АМЖКУ!P27+[7]СЖКХ!P27+[7]ГРЭС!P27+[7]ЖКХ!P27+[7]ИЖКХ!P27+'[7]Чистый двор'!P27+[7]Жилище!P28+[7]Прогресс!P27+'[7]Наш дом'!P28+[7]Уют!P28+[7]Радуга!P27</f>
        <v>0</v>
      </c>
      <c r="Q27" s="20">
        <f>[7]АМЖКУ!Q27+[7]СЖКХ!Q27+[7]ГРЭС!Q27+[7]ЖКХ!Q27+[7]ИЖКХ!Q27+'[7]Чистый двор'!Q27+[7]Жилище!Q28+[7]Прогресс!Q27+'[7]Наш дом'!Q28+[7]Уют!Q28+[7]Радуга!Q27</f>
        <v>0</v>
      </c>
      <c r="R27" s="20">
        <f>[7]АМЖКУ!R27+[7]СЖКХ!R27+[7]ГРЭС!R27+[7]ЖКХ!R27+[7]ИЖКХ!R27+'[7]Чистый двор'!R27+[7]Жилище!R28+[7]Прогресс!R27+'[7]Наш дом'!R28+[7]Уют!R28+[7]Радуга!R27</f>
        <v>0</v>
      </c>
    </row>
    <row r="28" spans="1:18" ht="13.5" customHeight="1" x14ac:dyDescent="0.25">
      <c r="A28" s="28"/>
      <c r="B28" s="31"/>
      <c r="C28" s="19" t="s">
        <v>19</v>
      </c>
      <c r="D28" s="20">
        <f t="shared" si="9"/>
        <v>62808.789999999994</v>
      </c>
      <c r="E28" s="20">
        <f>SUM(G28:I28)</f>
        <v>45633.57</v>
      </c>
      <c r="F28" s="20">
        <f>[7]АМЖКУ!F28+[7]СЖКХ!F28+[7]ГРЭС!F28+[7]ЖКХ!F28+[7]ИЖКХ!F28+'[7]Чистый двор'!F28+[7]Жилище!F29+[7]Прогресс!F28+'[7]Наш дом'!F29+[7]Уют!F29+[7]Радуга!F28</f>
        <v>4281.55</v>
      </c>
      <c r="G28" s="20">
        <f>[7]АМЖКУ!G28+[7]СЖКХ!G28+[7]ГРЭС!G28+[7]ЖКХ!G28+[7]ИЖКХ!G28+'[7]Чистый двор'!G28+[7]Жилище!G29+[7]Прогресс!G28+'[7]Наш дом'!G29+[7]Уют!G29+[7]Радуга!G28</f>
        <v>870.8599999999999</v>
      </c>
      <c r="H28" s="20">
        <f>[7]АМЖКУ!H28+[7]СЖКХ!H28+[7]ГРЭС!H28+[7]ЖКХ!H28+[7]ИЖКХ!H28+'[7]Чистый двор'!H28+[7]Жилище!H29+[7]Прогресс!H28+'[7]Наш дом'!H29+[7]Уют!H29+[7]Радуга!H28</f>
        <v>35184.879999999997</v>
      </c>
      <c r="I28" s="20">
        <f>[7]АМЖКУ!I28+[7]СЖКХ!I28+[7]ГРЭС!I28+[7]ЖКХ!I28+[7]ИЖКХ!I28+'[7]Чистый двор'!I28+[7]Жилище!I29+[7]Прогресс!I28+'[7]Наш дом'!I29+[7]Уют!I29+[7]Радуга!I28</f>
        <v>9577.83</v>
      </c>
      <c r="J28" s="20">
        <f>[7]АМЖКУ!J28+[7]СЖКХ!J28+[7]ГРЭС!J28+[7]ЖКХ!J28+[7]ИЖКХ!J28+'[7]Чистый двор'!J28+[7]Жилище!J29+[7]Прогресс!J28+'[7]Наш дом'!J29+[7]Уют!J29+[7]Радуга!J28</f>
        <v>12893.67</v>
      </c>
      <c r="K28" s="20">
        <f>[7]АМЖКУ!K28+[7]СЖКХ!K28+[7]ГРЭС!K28+[7]ЖКХ!K28+[7]ИЖКХ!K28+'[7]Чистый двор'!K28+[7]Жилище!K29+[7]Прогресс!K28+'[7]Наш дом'!K29+[7]Уют!K29+[7]Радуга!K28</f>
        <v>0</v>
      </c>
      <c r="L28" s="20">
        <f>[7]АМЖКУ!L28+[7]СЖКХ!L28+[7]ГРЭС!L28+[7]ЖКХ!L28+[7]ИЖКХ!L28+'[7]Чистый двор'!L28+[7]Жилище!L29+[7]Прогресс!L28+'[7]Наш дом'!L29+[7]Уют!L29+[7]Радуга!L28</f>
        <v>0</v>
      </c>
      <c r="M28" s="20">
        <f>[7]АМЖКУ!M28+[7]СЖКХ!M28+[7]ГРЭС!M28+[7]ЖКХ!M28+[7]ИЖКХ!M28+'[7]Чистый двор'!M28+[7]Жилище!M29+[7]Прогресс!M28+'[7]Наш дом'!M29+[7]Уют!M29+[7]Радуга!M28</f>
        <v>0</v>
      </c>
      <c r="N28" s="20">
        <f>[7]АМЖКУ!N28+[7]СЖКХ!N28+[7]ГРЭС!N28+[7]ЖКХ!N28+[7]ИЖКХ!N28+'[7]Чистый двор'!N28+[7]Жилище!N29+[7]Прогресс!N28+'[7]Наш дом'!N29+[7]Уют!N29+[7]Радуга!N28</f>
        <v>0</v>
      </c>
      <c r="O28" s="20">
        <f>[7]АМЖКУ!O28+[7]СЖКХ!O28+[7]ГРЭС!O28+[7]ЖКХ!O28+[7]ИЖКХ!O28+'[7]Чистый двор'!O28+[7]Жилище!O29+[7]Прогресс!O28+'[7]Наш дом'!O29+[7]Уют!O29+[7]Радуга!O28</f>
        <v>0</v>
      </c>
      <c r="P28" s="20">
        <f>[7]АМЖКУ!P28+[7]СЖКХ!P28+[7]ГРЭС!P28+[7]ЖКХ!P28+[7]ИЖКХ!P28+'[7]Чистый двор'!P28+[7]Жилище!P29+[7]Прогресс!P28+'[7]Наш дом'!P29+[7]Уют!P29+[7]Радуга!P28</f>
        <v>0</v>
      </c>
      <c r="Q28" s="20">
        <f>[7]АМЖКУ!Q28+[7]СЖКХ!Q28+[7]ГРЭС!Q28+[7]ЖКХ!Q28+[7]ИЖКХ!Q28+'[7]Чистый двор'!Q28+[7]Жилище!Q29+[7]Прогресс!Q28+'[7]Наш дом'!Q29+[7]Уют!Q29+[7]Радуга!Q28</f>
        <v>0</v>
      </c>
      <c r="R28" s="20">
        <f>[7]АМЖКУ!R28+[7]СЖКХ!R28+[7]ГРЭС!R28+[7]ЖКХ!R28+[7]ИЖКХ!R28+'[7]Чистый двор'!R28+[7]Жилище!R29+[7]Прогресс!R28+'[7]Наш дом'!R29+[7]Уют!R29+[7]Радуга!R28</f>
        <v>0</v>
      </c>
    </row>
    <row r="29" spans="1:18" ht="13.5" customHeight="1" x14ac:dyDescent="0.25">
      <c r="A29" s="29"/>
      <c r="B29" s="31"/>
      <c r="C29" s="13" t="s">
        <v>7</v>
      </c>
      <c r="D29" s="22">
        <f>D22+D23+D28</f>
        <v>239793.15230000002</v>
      </c>
      <c r="E29" s="22">
        <f>E22+E23+E28</f>
        <v>155528.66471000001</v>
      </c>
      <c r="F29" s="22">
        <f t="shared" ref="F29:R29" si="11">F22+F23+F28</f>
        <v>40008.607590000007</v>
      </c>
      <c r="G29" s="22">
        <f t="shared" si="11"/>
        <v>41426.396820000002</v>
      </c>
      <c r="H29" s="22">
        <f t="shared" si="11"/>
        <v>63417.984799999998</v>
      </c>
      <c r="I29" s="22">
        <f t="shared" si="11"/>
        <v>50684.283090000004</v>
      </c>
      <c r="J29" s="22">
        <f t="shared" si="11"/>
        <v>44255.88</v>
      </c>
      <c r="K29" s="22">
        <f t="shared" si="11"/>
        <v>5272</v>
      </c>
      <c r="L29" s="22">
        <f t="shared" si="11"/>
        <v>59044.840000000004</v>
      </c>
      <c r="M29" s="22">
        <f t="shared" si="11"/>
        <v>2331</v>
      </c>
      <c r="N29" s="22">
        <f t="shared" si="11"/>
        <v>45237.62</v>
      </c>
      <c r="O29" s="22">
        <f t="shared" si="11"/>
        <v>100</v>
      </c>
      <c r="P29" s="22">
        <f>P22+P23+P28</f>
        <v>5024.7296700000006</v>
      </c>
      <c r="Q29" s="22">
        <f t="shared" si="11"/>
        <v>20142.428</v>
      </c>
      <c r="R29" s="22">
        <f t="shared" si="11"/>
        <v>3</v>
      </c>
    </row>
    <row r="30" spans="1:18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0.25" x14ac:dyDescent="0.3">
      <c r="A32" s="39" t="s">
        <v>32</v>
      </c>
      <c r="B32" s="39"/>
      <c r="C32" s="5"/>
      <c r="D32" s="5"/>
      <c r="E32" s="6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7" t="s">
        <v>3</v>
      </c>
    </row>
    <row r="33" spans="1:18" ht="78.75" customHeight="1" x14ac:dyDescent="0.25">
      <c r="A33" s="32" t="s">
        <v>13</v>
      </c>
      <c r="B33" s="32" t="s">
        <v>4</v>
      </c>
      <c r="C33" s="33" t="s">
        <v>0</v>
      </c>
      <c r="D33" s="30" t="s">
        <v>5</v>
      </c>
      <c r="E33" s="30" t="s">
        <v>6</v>
      </c>
      <c r="F33" s="36" t="s">
        <v>1</v>
      </c>
      <c r="G33" s="37"/>
      <c r="H33" s="37"/>
      <c r="I33" s="38"/>
      <c r="J33" s="33" t="s">
        <v>12</v>
      </c>
      <c r="K33" s="32" t="s">
        <v>20</v>
      </c>
      <c r="L33" s="32"/>
      <c r="M33" s="32" t="s">
        <v>21</v>
      </c>
      <c r="N33" s="32"/>
      <c r="O33" s="32" t="s">
        <v>22</v>
      </c>
      <c r="P33" s="32"/>
      <c r="Q33" s="32" t="s">
        <v>23</v>
      </c>
      <c r="R33" s="32" t="s">
        <v>29</v>
      </c>
    </row>
    <row r="34" spans="1:18" ht="90" x14ac:dyDescent="0.25">
      <c r="A34" s="32"/>
      <c r="B34" s="32"/>
      <c r="C34" s="34"/>
      <c r="D34" s="30"/>
      <c r="E34" s="30"/>
      <c r="F34" s="18" t="s">
        <v>8</v>
      </c>
      <c r="G34" s="18" t="s">
        <v>9</v>
      </c>
      <c r="H34" s="18" t="s">
        <v>10</v>
      </c>
      <c r="I34" s="18" t="s">
        <v>11</v>
      </c>
      <c r="J34" s="34"/>
      <c r="K34" s="14" t="s">
        <v>24</v>
      </c>
      <c r="L34" s="18" t="s">
        <v>25</v>
      </c>
      <c r="M34" s="14" t="s">
        <v>26</v>
      </c>
      <c r="N34" s="18" t="s">
        <v>27</v>
      </c>
      <c r="O34" s="14" t="s">
        <v>26</v>
      </c>
      <c r="P34" s="18" t="s">
        <v>27</v>
      </c>
      <c r="Q34" s="32"/>
      <c r="R34" s="32"/>
    </row>
    <row r="35" spans="1:18" x14ac:dyDescent="0.25">
      <c r="A35" s="11">
        <v>1</v>
      </c>
      <c r="B35" s="12">
        <v>2</v>
      </c>
      <c r="C35" s="11">
        <v>3</v>
      </c>
      <c r="D35" s="11">
        <v>4</v>
      </c>
      <c r="E35" s="12">
        <v>5</v>
      </c>
      <c r="F35" s="11">
        <v>6</v>
      </c>
      <c r="G35" s="11">
        <v>7</v>
      </c>
      <c r="H35" s="12">
        <v>8</v>
      </c>
      <c r="I35" s="11">
        <v>9</v>
      </c>
      <c r="J35" s="11">
        <v>10</v>
      </c>
      <c r="K35" s="12">
        <v>11</v>
      </c>
      <c r="L35" s="11">
        <v>12</v>
      </c>
      <c r="M35" s="11">
        <v>13</v>
      </c>
      <c r="N35" s="12">
        <v>14</v>
      </c>
      <c r="O35" s="11">
        <v>15</v>
      </c>
      <c r="P35" s="11">
        <v>16</v>
      </c>
      <c r="Q35" s="12">
        <v>17</v>
      </c>
      <c r="R35" s="11">
        <v>18</v>
      </c>
    </row>
    <row r="36" spans="1:18" ht="20.25" customHeight="1" x14ac:dyDescent="0.25">
      <c r="A36" s="27"/>
      <c r="B36" s="31"/>
      <c r="C36" s="19" t="s">
        <v>14</v>
      </c>
      <c r="D36" s="20">
        <f>SUM(F36:J36)</f>
        <v>1400.31</v>
      </c>
      <c r="E36" s="20">
        <f t="shared" ref="E36" si="12">SUM(G36:J36)</f>
        <v>0</v>
      </c>
      <c r="F36" s="24">
        <f>[7]АМЖКУ!F36+[7]СЖКХ!F36+[7]ГРЭС!F36+[7]ЖКХ!E36+[7]ИЖКХ!E36+[7]Прогресс!F36</f>
        <v>1400.31</v>
      </c>
      <c r="G36" s="24"/>
      <c r="H36" s="24"/>
      <c r="I36" s="24"/>
      <c r="J36" s="24"/>
      <c r="K36" s="26"/>
      <c r="L36" s="26"/>
      <c r="M36" s="26"/>
      <c r="N36" s="26"/>
      <c r="O36" s="26"/>
      <c r="P36" s="26"/>
      <c r="Q36" s="26"/>
      <c r="R36" s="26"/>
    </row>
    <row r="37" spans="1:18" ht="20.25" customHeight="1" x14ac:dyDescent="0.25">
      <c r="A37" s="28"/>
      <c r="B37" s="31"/>
      <c r="C37" s="19" t="s">
        <v>28</v>
      </c>
      <c r="D37" s="20">
        <f>D38</f>
        <v>146802.79296999998</v>
      </c>
      <c r="E37" s="20">
        <f>SUM(G37:I37)</f>
        <v>100849.16787</v>
      </c>
      <c r="F37" s="20">
        <f t="shared" ref="F37:R37" si="13">F38</f>
        <v>14091.5051</v>
      </c>
      <c r="G37" s="20">
        <f t="shared" si="13"/>
        <v>24091.11</v>
      </c>
      <c r="H37" s="20">
        <f t="shared" si="13"/>
        <v>34708.219510000003</v>
      </c>
      <c r="I37" s="20">
        <f t="shared" si="13"/>
        <v>42049.838360000009</v>
      </c>
      <c r="J37" s="20">
        <f t="shared" si="13"/>
        <v>31862.12</v>
      </c>
      <c r="K37" s="20">
        <f t="shared" si="13"/>
        <v>2021</v>
      </c>
      <c r="L37" s="20">
        <f t="shared" si="13"/>
        <v>32459.690000000002</v>
      </c>
      <c r="M37" s="20">
        <f t="shared" si="13"/>
        <v>998</v>
      </c>
      <c r="N37" s="20">
        <f t="shared" si="13"/>
        <v>26203.329999999998</v>
      </c>
      <c r="O37" s="20">
        <f t="shared" si="13"/>
        <v>338</v>
      </c>
      <c r="P37" s="20">
        <f t="shared" si="13"/>
        <v>19298.98</v>
      </c>
      <c r="Q37" s="20">
        <f t="shared" si="13"/>
        <v>16786.176000000003</v>
      </c>
      <c r="R37" s="20">
        <f t="shared" si="13"/>
        <v>2</v>
      </c>
    </row>
    <row r="38" spans="1:18" ht="20.25" customHeight="1" x14ac:dyDescent="0.25">
      <c r="A38" s="28"/>
      <c r="B38" s="31"/>
      <c r="C38" s="19" t="s">
        <v>15</v>
      </c>
      <c r="D38" s="20">
        <f>D39+D40+D41</f>
        <v>146802.79296999998</v>
      </c>
      <c r="E38" s="20">
        <f>SUM(G38:I38)</f>
        <v>100849.16787</v>
      </c>
      <c r="F38" s="20">
        <f t="shared" ref="F38:R38" si="14">F39+F40+F41</f>
        <v>14091.5051</v>
      </c>
      <c r="G38" s="20">
        <f t="shared" si="14"/>
        <v>24091.11</v>
      </c>
      <c r="H38" s="20">
        <f t="shared" si="14"/>
        <v>34708.219510000003</v>
      </c>
      <c r="I38" s="20">
        <f t="shared" si="14"/>
        <v>42049.838360000009</v>
      </c>
      <c r="J38" s="20">
        <f t="shared" si="14"/>
        <v>31862.12</v>
      </c>
      <c r="K38" s="20">
        <f t="shared" si="14"/>
        <v>2021</v>
      </c>
      <c r="L38" s="20">
        <f t="shared" si="14"/>
        <v>32459.690000000002</v>
      </c>
      <c r="M38" s="20">
        <f t="shared" si="14"/>
        <v>998</v>
      </c>
      <c r="N38" s="20">
        <f t="shared" si="14"/>
        <v>26203.329999999998</v>
      </c>
      <c r="O38" s="20">
        <f t="shared" si="14"/>
        <v>338</v>
      </c>
      <c r="P38" s="20">
        <f t="shared" si="14"/>
        <v>19298.98</v>
      </c>
      <c r="Q38" s="20">
        <f t="shared" si="14"/>
        <v>16786.176000000003</v>
      </c>
      <c r="R38" s="20">
        <f t="shared" si="14"/>
        <v>2</v>
      </c>
    </row>
    <row r="39" spans="1:18" ht="20.25" customHeight="1" x14ac:dyDescent="0.25">
      <c r="A39" s="28"/>
      <c r="B39" s="31"/>
      <c r="C39" s="19" t="s">
        <v>16</v>
      </c>
      <c r="D39" s="20">
        <f>SUM(F39:J39)</f>
        <v>128438.04296999998</v>
      </c>
      <c r="E39" s="20">
        <f>SUM(G39:I39)</f>
        <v>86491.117870000016</v>
      </c>
      <c r="F39" s="20">
        <f>[7]АМЖКУ!F39+[7]СЖКХ!F39+[7]ГРЭС!F39+[7]ЖКХ!F39+[7]ИЖКХ!F39+'[7]Чистый двор'!F39+[7]Жилище!F40+[7]Прогресс!F39+'[7]Наш дом'!F40+[7]Уют!F40+[7]Радуга!F39</f>
        <v>13362.685100000001</v>
      </c>
      <c r="G39" s="20">
        <f>[7]АМЖКУ!G39+[7]СЖКХ!G39+[7]ГРЭС!G39+[7]ЖКХ!G39+[7]ИЖКХ!G39+'[7]Чистый двор'!G39+[7]Жилище!G40+[7]Прогресс!G39+'[7]Наш дом'!G40+[7]Уют!G40+[7]Радуга!G39</f>
        <v>21831.06</v>
      </c>
      <c r="H39" s="20">
        <f>[7]АМЖКУ!H39+[7]СЖКХ!H39+[7]ГРЭС!H39+[7]ЖКХ!H39+[7]ИЖКХ!H39+'[7]Чистый двор'!H39+[7]Жилище!H40+[7]Прогресс!H39+'[7]Наш дом'!H40+[7]Уют!H40+[7]Радуга!H39</f>
        <v>32311.309509999999</v>
      </c>
      <c r="I39" s="20">
        <f>[7]АМЖКУ!I39+[7]СЖКХ!I39+[7]ГРЭС!I39+[7]ЖКХ!I39+[7]ИЖКХ!I39+'[7]Чистый двор'!I39+[7]Жилище!I40+[7]Прогресс!I39+'[7]Наш дом'!I40+[7]Уют!I40+[7]Радуга!I39</f>
        <v>32348.748360000005</v>
      </c>
      <c r="J39" s="20">
        <f>[7]АМЖКУ!J39+[7]СЖКХ!J39+[7]ГРЭС!J39+[7]ЖКХ!J39+[7]ИЖКХ!J39+'[7]Чистый двор'!J39+[7]Жилище!J40+[7]Прогресс!J39+'[7]Наш дом'!J40+[7]Уют!J40+[7]Радуга!J39</f>
        <v>28584.239999999998</v>
      </c>
      <c r="K39" s="20">
        <f>[7]АМЖКУ!K39+[7]СЖКХ!K39+[7]ГРЭС!K39+[7]ЖКХ!K39+[7]ИЖКХ!K39+'[7]Чистый двор'!K39+[7]Жилище!K40+[7]Прогресс!K39+'[7]Наш дом'!K40+[7]Уют!K40+[7]Радуга!K39</f>
        <v>2014</v>
      </c>
      <c r="L39" s="20">
        <f>[7]АМЖКУ!L39+[7]СЖКХ!L39+[7]ГРЭС!L39+[7]ЖКХ!L39+[7]ИЖКХ!L39+'[7]Чистый двор'!L39+[7]Жилище!L40+[7]Прогресс!L39+'[7]Наш дом'!L40+[7]Уют!L40+[7]Радуга!L39</f>
        <v>32014.690000000002</v>
      </c>
      <c r="M39" s="20">
        <f>[7]АМЖКУ!M39+[7]СЖКХ!M39+[7]ГРЭС!M39+[7]ЖКХ!M39+[7]ИЖКХ!M39+'[7]Чистый двор'!M39+[7]Жилище!M40+[7]Прогресс!M39+'[7]Наш дом'!M40+[7]Уют!M40+[7]Радуга!M39</f>
        <v>998</v>
      </c>
      <c r="N39" s="20">
        <f>[7]АМЖКУ!N39+[7]СЖКХ!N39+[7]ГРЭС!N39+[7]ЖКХ!N39+[7]ИЖКХ!N39+'[7]Чистый двор'!N39+[7]Жилище!N40+[7]Прогресс!N39+'[7]Наш дом'!N40+[7]Уют!N40+[7]Радуга!N39</f>
        <v>26203.329999999998</v>
      </c>
      <c r="O39" s="20">
        <f>[7]АМЖКУ!O39+[7]СЖКХ!O39+[7]ГРЭС!O39+[7]ЖКХ!O39+[7]ИЖКХ!O39+'[7]Чистый двор'!O39+[7]Жилище!O40+[7]Прогресс!O39+'[7]Наш дом'!O40+[7]Уют!O40+[7]Радуга!O39</f>
        <v>338</v>
      </c>
      <c r="P39" s="20">
        <f>[7]АМЖКУ!P39+[7]СЖКХ!P39+[7]ГРЭС!P39+[7]ЖКХ!P39+[7]ИЖКХ!P39+'[7]Чистый двор'!P39+[7]Жилище!P40+[7]Прогресс!P39+'[7]Наш дом'!P40+[7]Уют!P40+[7]Радуга!P39</f>
        <v>19298.98</v>
      </c>
      <c r="Q39" s="20">
        <f>[7]АМЖКУ!Q39+[7]СЖКХ!Q39+[7]ГРЭС!Q39+[7]ЖКХ!Q39+[7]ИЖКХ!Q39+'[7]Чистый двор'!Q39+[7]Жилище!Q40+[7]Прогресс!Q39+'[7]Наш дом'!Q40+[7]Уют!Q40+[7]Радуга!Q39</f>
        <v>16786.176000000003</v>
      </c>
      <c r="R39" s="20">
        <f>[7]АМЖКУ!R39+[7]СЖКХ!R39+[7]ГРЭС!R39+[7]ЖКХ!R39+[7]ИЖКХ!R39+'[7]Чистый двор'!R39+[7]Жилище!R40+[7]Прогресс!R39+'[7]Наш дом'!R40+[7]Уют!R40+[7]Радуга!R39</f>
        <v>2</v>
      </c>
    </row>
    <row r="40" spans="1:18" ht="20.25" customHeight="1" x14ac:dyDescent="0.25">
      <c r="A40" s="28"/>
      <c r="B40" s="31"/>
      <c r="C40" s="19" t="s">
        <v>17</v>
      </c>
      <c r="D40" s="20">
        <f t="shared" ref="D40:D42" si="15">SUM(F40:J40)</f>
        <v>18364.75</v>
      </c>
      <c r="E40" s="20">
        <f>SUM(G40:I40)</f>
        <v>14358.050000000001</v>
      </c>
      <c r="F40" s="20">
        <f>[7]АМЖКУ!F40+[7]СЖКХ!F40+[7]ГРЭС!F40+[7]ЖКХ!F40+[7]ИЖКХ!F40+'[7]Чистый двор'!F40+[7]Жилище!F41+[7]Прогресс!F40+'[7]Наш дом'!F41+[7]Уют!F41+[7]Радуга!F40</f>
        <v>728.81999999999994</v>
      </c>
      <c r="G40" s="20">
        <f>[7]АМЖКУ!G40+[7]СЖКХ!G40+[7]ГРЭС!G40+[7]ЖКХ!G40+[7]ИЖКХ!G40+'[7]Чистый двор'!G40+[7]Жилище!G41+[7]Прогресс!G40+'[7]Наш дом'!G41+[7]Уют!G41+[7]Радуга!G40</f>
        <v>2260.0500000000002</v>
      </c>
      <c r="H40" s="20">
        <f>[7]АМЖКУ!H40+[7]СЖКХ!H40+[7]ГРЭС!H40+[7]ЖКХ!H40+[7]ИЖКХ!H40+'[7]Чистый двор'!H40+[7]Жилище!H41+[7]Прогресс!H40+'[7]Наш дом'!H41+[7]Уют!H41+[7]Радуга!H40</f>
        <v>2396.9100000000003</v>
      </c>
      <c r="I40" s="20">
        <f>[7]АМЖКУ!I40+[7]СЖКХ!I40+[7]ГРЭС!I40+[7]ЖКХ!I40+[7]ИЖКХ!I40+'[7]Чистый двор'!I40+[7]Жилище!I41+[7]Прогресс!I40+'[7]Наш дом'!I41+[7]Уют!I41+[7]Радуга!I40</f>
        <v>9701.09</v>
      </c>
      <c r="J40" s="20">
        <f>[7]АМЖКУ!J40+[7]СЖКХ!J40+[7]ГРЭС!J40+[7]ЖКХ!J40+[7]ИЖКХ!J40+'[7]Чистый двор'!J40+[7]Жилище!J41+[7]Прогресс!J40+'[7]Наш дом'!J41+[7]Уют!J41+[7]Радуга!J40</f>
        <v>3277.88</v>
      </c>
      <c r="K40" s="20">
        <f>[7]АМЖКУ!K40+[7]СЖКХ!K40+[7]ГРЭС!K40+[7]ЖКХ!K40+[7]ИЖКХ!K40+'[7]Чистый двор'!K40+[7]Жилище!K41+[7]Прогресс!K40+'[7]Наш дом'!K41+[7]Уют!K41+[7]Радуга!K40</f>
        <v>7</v>
      </c>
      <c r="L40" s="20">
        <f>[7]АМЖКУ!L40+[7]СЖКХ!L40+[7]ГРЭС!L40+[7]ЖКХ!L40+[7]ИЖКХ!L40+'[7]Чистый двор'!L40+[7]Жилище!L41+[7]Прогресс!L40+'[7]Наш дом'!L41+[7]Уют!L41+[7]Радуга!L40</f>
        <v>445</v>
      </c>
      <c r="M40" s="20">
        <f>[7]АМЖКУ!M40+[7]СЖКХ!M40+[7]ГРЭС!M40+[7]ЖКХ!M40+[7]ИЖКХ!M40+'[7]Чистый двор'!M40+[7]Жилище!M41+[7]Прогресс!M40+'[7]Наш дом'!M41+[7]Уют!M41+[7]Радуга!M40</f>
        <v>0</v>
      </c>
      <c r="N40" s="20">
        <f>[7]АМЖКУ!N40+[7]СЖКХ!N40+[7]ГРЭС!N40+[7]ЖКХ!N40+[7]ИЖКХ!N40+'[7]Чистый двор'!N40+[7]Жилище!N41+[7]Прогресс!N40+'[7]Наш дом'!N41+[7]Уют!N41+[7]Радуга!N40</f>
        <v>0</v>
      </c>
      <c r="O40" s="20">
        <f>[7]АМЖКУ!O40+[7]СЖКХ!O40+[7]ГРЭС!O40+[7]ЖКХ!O40+[7]ИЖКХ!O40+'[7]Чистый двор'!O40+[7]Жилище!O41+[7]Прогресс!O40+'[7]Наш дом'!O41+[7]Уют!O41+[7]Радуга!O40</f>
        <v>0</v>
      </c>
      <c r="P40" s="20">
        <f>[7]АМЖКУ!P40+[7]СЖКХ!P40+[7]ГРЭС!P40+[7]ЖКХ!P40+[7]ИЖКХ!P40+'[7]Чистый двор'!P40+[7]Жилище!P41+[7]Прогресс!P40+'[7]Наш дом'!P41+[7]Уют!P41+[7]Радуга!P40</f>
        <v>0</v>
      </c>
      <c r="Q40" s="20">
        <f>[7]АМЖКУ!Q40+[7]СЖКХ!Q40+[7]ГРЭС!Q40+[7]ЖКХ!Q40+[7]ИЖКХ!Q40+'[7]Чистый двор'!Q40+[7]Жилище!Q41+[7]Прогресс!Q40+'[7]Наш дом'!Q41+[7]Уют!Q41+[7]Радуга!Q40</f>
        <v>0</v>
      </c>
      <c r="R40" s="20">
        <f>[7]АМЖКУ!R40+[7]СЖКХ!R40+[7]ГРЭС!R40+[7]ЖКХ!R40+[7]ИЖКХ!R40+'[7]Чистый двор'!R40+[7]Жилище!R41+[7]Прогресс!R40+'[7]Наш дом'!R41+[7]Уют!R41+[7]Радуга!R40</f>
        <v>0</v>
      </c>
    </row>
    <row r="41" spans="1:18" ht="33" customHeight="1" x14ac:dyDescent="0.25">
      <c r="A41" s="28"/>
      <c r="B41" s="31"/>
      <c r="C41" s="19" t="s">
        <v>18</v>
      </c>
      <c r="D41" s="20">
        <f t="shared" si="15"/>
        <v>0</v>
      </c>
      <c r="E41" s="20">
        <f t="shared" ref="E41" si="16">SUM(G41:I41)</f>
        <v>0</v>
      </c>
      <c r="F41" s="20">
        <f>[7]АМЖКУ!F41+[7]СЖКХ!F41+[7]ГРЭС!F41+[7]ЖКХ!F41+[7]ИЖКХ!F41+'[7]Чистый двор'!F41+[7]Жилище!F42+[7]Прогресс!F41+'[7]Наш дом'!F42+[7]Уют!F42+[7]Радуга!F41</f>
        <v>0</v>
      </c>
      <c r="G41" s="20">
        <f>[7]АМЖКУ!G41+[7]СЖКХ!G41+[7]ГРЭС!G41+[7]ЖКХ!G41+[7]ИЖКХ!G41+'[7]Чистый двор'!G41+[7]Жилище!G42+[7]Прогресс!G41+'[7]Наш дом'!G42+[7]Уют!G42+[7]Радуга!G41</f>
        <v>0</v>
      </c>
      <c r="H41" s="20">
        <f>[7]АМЖКУ!H41+[7]СЖКХ!H41+[7]ГРЭС!H41+[7]ЖКХ!H41+[7]ИЖКХ!H41+'[7]Чистый двор'!H41+[7]Жилище!H42+[7]Прогресс!H41+'[7]Наш дом'!H42+[7]Уют!H42+[7]Радуга!H41</f>
        <v>0</v>
      </c>
      <c r="I41" s="20">
        <f>[7]АМЖКУ!I41+[7]СЖКХ!I41+[7]ГРЭС!I41+[7]ЖКХ!I41+[7]ИЖКХ!I41+'[7]Чистый двор'!I41+[7]Жилище!I42+[7]Прогресс!I41+'[7]Наш дом'!I42+[7]Уют!I42+[7]Радуга!I41</f>
        <v>0</v>
      </c>
      <c r="J41" s="20">
        <f>[7]АМЖКУ!J41+[7]СЖКХ!J41+[7]ГРЭС!J41+[7]ЖКХ!J41+[7]ИЖКХ!J41+'[7]Чистый двор'!J41+[7]Жилище!J42+[7]Прогресс!J41+'[7]Наш дом'!J42+[7]Уют!J42+[7]Радуга!J41</f>
        <v>0</v>
      </c>
      <c r="K41" s="20">
        <f>[7]АМЖКУ!K41+[7]СЖКХ!K41+[7]ГРЭС!K41+[7]ЖКХ!K41+[7]ИЖКХ!K41+'[7]Чистый двор'!K41+[7]Жилище!K42+[7]Прогресс!K41+'[7]Наш дом'!K42+[7]Уют!K42+[7]Радуга!K41</f>
        <v>0</v>
      </c>
      <c r="L41" s="20">
        <f>[7]АМЖКУ!L41+[7]СЖКХ!L41+[7]ГРЭС!L41+[7]ЖКХ!L41+[7]ИЖКХ!L41+'[7]Чистый двор'!L41+[7]Жилище!L42+[7]Прогресс!L41+'[7]Наш дом'!L42+[7]Уют!L42+[7]Радуга!L41</f>
        <v>0</v>
      </c>
      <c r="M41" s="20">
        <f>[7]АМЖКУ!M41+[7]СЖКХ!M41+[7]ГРЭС!M41+[7]ЖКХ!M41+[7]ИЖКХ!M41+'[7]Чистый двор'!M41+[7]Жилище!M42+[7]Прогресс!M41+'[7]Наш дом'!M42+[7]Уют!M42+[7]Радуга!M41</f>
        <v>0</v>
      </c>
      <c r="N41" s="20">
        <f>[7]АМЖКУ!N41+[7]СЖКХ!N41+[7]ГРЭС!N41+[7]ЖКХ!N41+[7]ИЖКХ!N41+'[7]Чистый двор'!N41+[7]Жилище!N42+[7]Прогресс!N41+'[7]Наш дом'!N42+[7]Уют!N42+[7]Радуга!N41</f>
        <v>0</v>
      </c>
      <c r="O41" s="20">
        <f>[7]АМЖКУ!O41+[7]СЖКХ!O41+[7]ГРЭС!O41+[7]ЖКХ!O41+[7]ИЖКХ!O41+'[7]Чистый двор'!O41+[7]Жилище!O42+[7]Прогресс!O41+'[7]Наш дом'!O42+[7]Уют!O42+[7]Радуга!O41</f>
        <v>0</v>
      </c>
      <c r="P41" s="20">
        <f>[7]АМЖКУ!P41+[7]СЖКХ!P41+[7]ГРЭС!P41+[7]ЖКХ!P41+[7]ИЖКХ!P41+'[7]Чистый двор'!P41+[7]Жилище!P42+[7]Прогресс!P41+'[7]Наш дом'!P42+[7]Уют!P42+[7]Радуга!P41</f>
        <v>0</v>
      </c>
      <c r="Q41" s="20">
        <f>[7]АМЖКУ!Q41+[7]СЖКХ!Q41+[7]ГРЭС!Q41+[7]ЖКХ!Q41+[7]ИЖКХ!Q41+'[7]Чистый двор'!Q41+[7]Жилище!Q42+[7]Прогресс!Q41+'[7]Наш дом'!Q42+[7]Уют!Q42+[7]Радуга!Q41</f>
        <v>0</v>
      </c>
      <c r="R41" s="20">
        <f>[7]АМЖКУ!R41+[7]СЖКХ!R41+[7]ГРЭС!R41+[7]ЖКХ!R41+[7]ИЖКХ!R41+'[7]Чистый двор'!R41+[7]Жилище!R42+[7]Прогресс!R41+'[7]Наш дом'!R42+[7]Уют!R42+[7]Радуга!R41</f>
        <v>0</v>
      </c>
    </row>
    <row r="42" spans="1:18" ht="20.25" customHeight="1" x14ac:dyDescent="0.25">
      <c r="A42" s="28"/>
      <c r="B42" s="31"/>
      <c r="C42" s="19" t="s">
        <v>19</v>
      </c>
      <c r="D42" s="20">
        <f t="shared" si="15"/>
        <v>47334.479999999996</v>
      </c>
      <c r="E42" s="20">
        <f>SUM(G42:I42)</f>
        <v>29628.010000000002</v>
      </c>
      <c r="F42" s="20">
        <f>[7]АМЖКУ!F42+[7]СЖКХ!F42+[7]ГРЭС!F42+[7]ЖКХ!F42+[7]ИЖКХ!F42+'[7]Чистый двор'!F42+[7]Жилище!F43+[7]Прогресс!F42+'[7]Наш дом'!F43+[7]Уют!F43+[7]Радуга!F42</f>
        <v>14164.3</v>
      </c>
      <c r="G42" s="20">
        <f>[7]АМЖКУ!G42+[7]СЖКХ!G42+[7]ГРЭС!G42+[7]ЖКХ!G42+[7]ИЖКХ!G42+'[7]Чистый двор'!G42+[7]Жилище!G43+[7]Прогресс!G42+'[7]Наш дом'!G43+[7]Уют!G43+[7]Радуга!G42</f>
        <v>1720.49</v>
      </c>
      <c r="H42" s="20">
        <f>[7]АМЖКУ!H42+[7]СЖКХ!H42+[7]ГРЭС!H42+[7]ЖКХ!H42+[7]ИЖКХ!H42+'[7]Чистый двор'!H42+[7]Жилище!H43+[7]Прогресс!H42+'[7]Наш дом'!H43+[7]Уют!H43+[7]Радуга!H42</f>
        <v>2735.94</v>
      </c>
      <c r="I42" s="20">
        <f>[7]АМЖКУ!I42+[7]СЖКХ!I42+[7]ГРЭС!I42+[7]ЖКХ!I42+[7]ИЖКХ!I42+'[7]Чистый двор'!I42+[7]Жилище!I43+[7]Прогресс!I42+'[7]Наш дом'!I43+[7]Уют!I43+[7]Радуга!I42</f>
        <v>25171.58</v>
      </c>
      <c r="J42" s="20">
        <f>[7]АМЖКУ!J42+[7]СЖКХ!J42+[7]ГРЭС!J42+[7]ЖКХ!J42+[7]ИЖКХ!J42+'[7]Чистый двор'!J42+[7]Жилище!J43+[7]Прогресс!J42+'[7]Наш дом'!J43+[7]Уют!J43+[7]Радуга!J42</f>
        <v>3542.17</v>
      </c>
      <c r="K42" s="20">
        <f>[7]АМЖКУ!K42+[7]СЖКХ!K42+[7]ГРЭС!K42+[7]ЖКХ!K42+[7]ИЖКХ!K42+'[7]Чистый двор'!K42+[7]Жилище!K43+[7]Прогресс!K42+'[7]Наш дом'!K43+[7]Уют!K43+[7]Радуга!K42</f>
        <v>0</v>
      </c>
      <c r="L42" s="20">
        <f>[7]АМЖКУ!L42+[7]СЖКХ!L42+[7]ГРЭС!L42+[7]ЖКХ!L42+[7]ИЖКХ!L42+'[7]Чистый двор'!L42+[7]Жилище!L43+[7]Прогресс!L42+'[7]Наш дом'!L43+[7]Уют!L43+[7]Радуга!L42</f>
        <v>0</v>
      </c>
      <c r="M42" s="20">
        <f>[7]АМЖКУ!M42+[7]СЖКХ!M42+[7]ГРЭС!M42+[7]ЖКХ!M42+[7]ИЖКХ!M42+'[7]Чистый двор'!M42+[7]Жилище!M43+[7]Прогресс!M42+'[7]Наш дом'!M43+[7]Уют!M43+[7]Радуга!M42</f>
        <v>0</v>
      </c>
      <c r="N42" s="20">
        <f>[7]АМЖКУ!N42+[7]СЖКХ!N42+[7]ГРЭС!N42+[7]ЖКХ!N42+[7]ИЖКХ!N42+'[7]Чистый двор'!N42+[7]Жилище!N43+[7]Прогресс!N42+'[7]Наш дом'!N43+[7]Уют!N43+[7]Радуга!N42</f>
        <v>0</v>
      </c>
      <c r="O42" s="20">
        <f>[7]АМЖКУ!O42+[7]СЖКХ!O42+[7]ГРЭС!O42+[7]ЖКХ!O42+[7]ИЖКХ!O42+'[7]Чистый двор'!O42+[7]Жилище!O43+[7]Прогресс!O42+'[7]Наш дом'!O43+[7]Уют!O43+[7]Радуга!O42</f>
        <v>0</v>
      </c>
      <c r="P42" s="20">
        <f>[7]АМЖКУ!P42+[7]СЖКХ!P42+[7]ГРЭС!P42+[7]ЖКХ!P42+[7]ИЖКХ!P42+'[7]Чистый двор'!P42+[7]Жилище!P43+[7]Прогресс!P42+'[7]Наш дом'!P43+[7]Уют!P43+[7]Радуга!P42</f>
        <v>0</v>
      </c>
      <c r="Q42" s="20">
        <f>[7]АМЖКУ!Q42+[7]СЖКХ!Q42+[7]ГРЭС!Q42+[7]ЖКХ!Q42+[7]ИЖКХ!Q42+'[7]Чистый двор'!Q42+[7]Жилище!Q43+[7]Прогресс!Q42+'[7]Наш дом'!Q43+[7]Уют!Q43+[7]Радуга!Q42</f>
        <v>0</v>
      </c>
      <c r="R42" s="20">
        <f>[7]АМЖКУ!R42+[7]СЖКХ!R42+[7]ГРЭС!R42+[7]ЖКХ!R42+[7]ИЖКХ!R42+'[7]Чистый двор'!R42+[7]Жилище!R43+[7]Прогресс!R42+'[7]Наш дом'!R43+[7]Уют!R43+[7]Радуга!R42</f>
        <v>0</v>
      </c>
    </row>
    <row r="43" spans="1:18" ht="12" customHeight="1" x14ac:dyDescent="0.25">
      <c r="A43" s="29"/>
      <c r="B43" s="31"/>
      <c r="C43" s="13" t="s">
        <v>7</v>
      </c>
      <c r="D43" s="22">
        <f>D36+D37+D42</f>
        <v>195537.58296999999</v>
      </c>
      <c r="E43" s="22">
        <f t="shared" ref="E43:R43" si="17">E36+E37+E42</f>
        <v>130477.17787000001</v>
      </c>
      <c r="F43" s="22">
        <f t="shared" si="17"/>
        <v>29656.115099999999</v>
      </c>
      <c r="G43" s="22">
        <f t="shared" si="17"/>
        <v>25811.600000000002</v>
      </c>
      <c r="H43" s="22">
        <f t="shared" si="17"/>
        <v>37444.159510000005</v>
      </c>
      <c r="I43" s="22">
        <f t="shared" si="17"/>
        <v>67221.418360000011</v>
      </c>
      <c r="J43" s="22">
        <f t="shared" si="17"/>
        <v>35404.29</v>
      </c>
      <c r="K43" s="22">
        <f t="shared" si="17"/>
        <v>2021</v>
      </c>
      <c r="L43" s="22">
        <f t="shared" si="17"/>
        <v>32459.690000000002</v>
      </c>
      <c r="M43" s="22">
        <f t="shared" si="17"/>
        <v>998</v>
      </c>
      <c r="N43" s="22">
        <f t="shared" si="17"/>
        <v>26203.329999999998</v>
      </c>
      <c r="O43" s="22">
        <f t="shared" si="17"/>
        <v>338</v>
      </c>
      <c r="P43" s="22">
        <f t="shared" si="17"/>
        <v>19298.98</v>
      </c>
      <c r="Q43" s="22">
        <f t="shared" si="17"/>
        <v>16786.176000000003</v>
      </c>
      <c r="R43" s="22">
        <f t="shared" si="17"/>
        <v>2</v>
      </c>
    </row>
  </sheetData>
  <mergeCells count="46">
    <mergeCell ref="A36:A43"/>
    <mergeCell ref="B36:B43"/>
    <mergeCell ref="J33:J34"/>
    <mergeCell ref="K33:L33"/>
    <mergeCell ref="M33:N33"/>
    <mergeCell ref="O33:P33"/>
    <mergeCell ref="Q33:Q34"/>
    <mergeCell ref="R33:R34"/>
    <mergeCell ref="R19:R20"/>
    <mergeCell ref="A22:A29"/>
    <mergeCell ref="B22:B29"/>
    <mergeCell ref="A32:B32"/>
    <mergeCell ref="A33:A34"/>
    <mergeCell ref="B33:B34"/>
    <mergeCell ref="C33:C34"/>
    <mergeCell ref="D33:D34"/>
    <mergeCell ref="E33:E34"/>
    <mergeCell ref="F33:I33"/>
    <mergeCell ref="F19:I19"/>
    <mergeCell ref="J19:J20"/>
    <mergeCell ref="K19:L19"/>
    <mergeCell ref="M19:N19"/>
    <mergeCell ref="O19:P19"/>
    <mergeCell ref="Q19:Q20"/>
    <mergeCell ref="A18:B18"/>
    <mergeCell ref="A19:A20"/>
    <mergeCell ref="B19:B20"/>
    <mergeCell ref="C19:C20"/>
    <mergeCell ref="D19:D20"/>
    <mergeCell ref="E19:E20"/>
    <mergeCell ref="M5:N5"/>
    <mergeCell ref="O5:P5"/>
    <mergeCell ref="Q5:Q6"/>
    <mergeCell ref="R5:R6"/>
    <mergeCell ref="A8:A15"/>
    <mergeCell ref="B8:B15"/>
    <mergeCell ref="B2:R3"/>
    <mergeCell ref="A4:B4"/>
    <mergeCell ref="A5:A6"/>
    <mergeCell ref="B5:B6"/>
    <mergeCell ref="C5:C6"/>
    <mergeCell ref="D5:D6"/>
    <mergeCell ref="E5:E6"/>
    <mergeCell ref="F5:I5"/>
    <mergeCell ref="J5:J6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01.03.2023</vt:lpstr>
      <vt:lpstr>01.04.2023</vt:lpstr>
      <vt:lpstr>01.05.2023</vt:lpstr>
      <vt:lpstr>01.06.2023</vt:lpstr>
      <vt:lpstr>01.07.2023</vt:lpstr>
      <vt:lpstr>01.08.2023</vt:lpstr>
      <vt:lpstr>01.09.2023</vt:lpstr>
      <vt:lpstr>'01.03.2023'!Заголовки_для_печати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 Константин Викторович</dc:creator>
  <cp:lastModifiedBy>Марсакова Елена Геннадьевна</cp:lastModifiedBy>
  <cp:lastPrinted>2023-03-29T06:08:48Z</cp:lastPrinted>
  <dcterms:created xsi:type="dcterms:W3CDTF">2023-01-31T03:47:41Z</dcterms:created>
  <dcterms:modified xsi:type="dcterms:W3CDTF">2023-10-19T07:20:04Z</dcterms:modified>
</cp:coreProperties>
</file>